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ABRIL\"/>
    </mc:Choice>
  </mc:AlternateContent>
  <xr:revisionPtr revIDLastSave="0" documentId="13_ncr:1_{2670A438-CFCB-4D71-92A8-89DA6156B169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6" i="4" l="1"/>
  <c r="P84" i="4"/>
  <c r="P81" i="4"/>
  <c r="P78" i="4"/>
  <c r="P72" i="4"/>
  <c r="P69" i="4"/>
  <c r="P64" i="4"/>
  <c r="P46" i="4"/>
  <c r="P38" i="4"/>
  <c r="L46" i="4"/>
  <c r="L84" i="4"/>
  <c r="L77" i="4" s="1"/>
  <c r="L81" i="4"/>
  <c r="L78" i="4"/>
  <c r="L72" i="4"/>
  <c r="L69" i="4"/>
  <c r="L64" i="4"/>
  <c r="P56" i="4"/>
  <c r="P57" i="4"/>
  <c r="P58" i="4"/>
  <c r="P59" i="4"/>
  <c r="P60" i="4"/>
  <c r="P61" i="4"/>
  <c r="P62" i="4"/>
  <c r="P63" i="4"/>
  <c r="P55" i="4"/>
  <c r="L54" i="4"/>
  <c r="P30" i="4"/>
  <c r="P31" i="4"/>
  <c r="P32" i="4"/>
  <c r="P33" i="4"/>
  <c r="P34" i="4"/>
  <c r="P35" i="4"/>
  <c r="P36" i="4"/>
  <c r="P37" i="4"/>
  <c r="P29" i="4"/>
  <c r="L38" i="4"/>
  <c r="L28" i="4"/>
  <c r="P20" i="4"/>
  <c r="P21" i="4"/>
  <c r="P22" i="4"/>
  <c r="P23" i="4"/>
  <c r="P24" i="4"/>
  <c r="P25" i="4"/>
  <c r="P26" i="4"/>
  <c r="P27" i="4"/>
  <c r="P19" i="4"/>
  <c r="P14" i="4"/>
  <c r="P15" i="4"/>
  <c r="P16" i="4"/>
  <c r="P17" i="4"/>
  <c r="P13" i="4"/>
  <c r="K28" i="4"/>
  <c r="K38" i="4"/>
  <c r="K46" i="4"/>
  <c r="K54" i="4"/>
  <c r="K64" i="4"/>
  <c r="K69" i="4"/>
  <c r="K72" i="4"/>
  <c r="K77" i="4"/>
  <c r="K78" i="4"/>
  <c r="J81" i="4"/>
  <c r="K81" i="4"/>
  <c r="J84" i="4"/>
  <c r="K84" i="4"/>
  <c r="P87" i="4"/>
  <c r="P85" i="4"/>
  <c r="P83" i="4"/>
  <c r="P82" i="4"/>
  <c r="P80" i="4"/>
  <c r="P79" i="4"/>
  <c r="J78" i="4"/>
  <c r="J77" i="4"/>
  <c r="P77" i="4" s="1"/>
  <c r="P74" i="4"/>
  <c r="P75" i="4"/>
  <c r="P73" i="4"/>
  <c r="P71" i="4"/>
  <c r="P70" i="4"/>
  <c r="P67" i="4"/>
  <c r="P68" i="4"/>
  <c r="P66" i="4"/>
  <c r="P65" i="4"/>
  <c r="P48" i="4"/>
  <c r="P49" i="4"/>
  <c r="P50" i="4"/>
  <c r="P51" i="4"/>
  <c r="P52" i="4"/>
  <c r="P53" i="4"/>
  <c r="P47" i="4"/>
  <c r="P40" i="4"/>
  <c r="P41" i="4"/>
  <c r="P42" i="4"/>
  <c r="P43" i="4"/>
  <c r="P44" i="4"/>
  <c r="P45" i="4"/>
  <c r="P39" i="4"/>
  <c r="J72" i="4"/>
  <c r="J69" i="4"/>
  <c r="J64" i="4"/>
  <c r="J54" i="4"/>
  <c r="J46" i="4"/>
  <c r="J38" i="4"/>
  <c r="J28" i="4"/>
  <c r="I38" i="4"/>
  <c r="I46" i="4"/>
  <c r="I64" i="4"/>
  <c r="I69" i="4"/>
  <c r="I72" i="4"/>
  <c r="I77" i="4"/>
  <c r="I78" i="4"/>
  <c r="I81" i="4"/>
  <c r="I84" i="4"/>
  <c r="I54" i="4"/>
  <c r="I28" i="4"/>
  <c r="H84" i="4" l="1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D86" i="4" s="1"/>
  <c r="E81" i="4"/>
  <c r="F81" i="4"/>
  <c r="G81" i="4"/>
  <c r="B81" i="4"/>
  <c r="C84" i="4"/>
  <c r="D84" i="4"/>
  <c r="E84" i="4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M12" i="4"/>
  <c r="N12" i="4"/>
  <c r="O12" i="4"/>
  <c r="O11" i="4" s="1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E86" i="4"/>
  <c r="P28" i="4" l="1"/>
  <c r="P54" i="4"/>
  <c r="P18" i="4"/>
  <c r="P12" i="4"/>
  <c r="K11" i="4"/>
  <c r="K76" i="4" s="1"/>
  <c r="K88" i="4" s="1"/>
  <c r="J11" i="4"/>
  <c r="F86" i="4"/>
  <c r="N11" i="4"/>
  <c r="N76" i="4" s="1"/>
  <c r="N88" i="4" s="1"/>
  <c r="B11" i="4"/>
  <c r="B76" i="4" s="1"/>
  <c r="L11" i="4"/>
  <c r="L76" i="4" s="1"/>
  <c r="L88" i="4" s="1"/>
  <c r="E77" i="4"/>
  <c r="H77" i="4"/>
  <c r="G11" i="4"/>
  <c r="D11" i="4"/>
  <c r="H11" i="4"/>
  <c r="G77" i="4"/>
  <c r="F77" i="4"/>
  <c r="E11" i="4"/>
  <c r="E76" i="4" s="1"/>
  <c r="E88" i="4" s="1"/>
  <c r="F11" i="4"/>
  <c r="F76" i="4" s="1"/>
  <c r="F88" i="4" s="1"/>
  <c r="C77" i="4"/>
  <c r="M11" i="4"/>
  <c r="M76" i="4" s="1"/>
  <c r="I11" i="4"/>
  <c r="B77" i="4"/>
  <c r="D77" i="4"/>
  <c r="B86" i="4"/>
  <c r="C11" i="4"/>
  <c r="C76" i="4" s="1"/>
  <c r="C86" i="4"/>
  <c r="G86" i="4"/>
  <c r="M88" i="4"/>
  <c r="O88" i="4"/>
  <c r="D76" i="4" l="1"/>
  <c r="P11" i="4"/>
  <c r="B88" i="4"/>
  <c r="J76" i="4"/>
  <c r="J88" i="4" s="1"/>
  <c r="G76" i="4"/>
  <c r="G88" i="4" s="1"/>
  <c r="C88" i="4"/>
  <c r="I76" i="4"/>
  <c r="I88" i="4" s="1"/>
  <c r="H76" i="4"/>
  <c r="H88" i="4" s="1"/>
  <c r="D88" i="4" l="1"/>
  <c r="P76" i="4"/>
  <c r="P88" i="4" l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<sst xmlns="http://schemas.openxmlformats.org/spreadsheetml/2006/main" count="116" uniqueCount="116">
  <si>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</si>
  <si>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</si>
  <si>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</si>
  <si>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</si>
  <si>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</si>
  <si>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</si>
  <si>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</si>
  <si>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</si>
  <si>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</si>
  <si>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</si>
  <si>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</si>
  <si>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</si>
  <si>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</si>
  <si>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</si>
  <si>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</si>
  <si>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</si>
  <si>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</si>
  <si>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</si>
  <si>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</si>
  <si>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</si>
  <si>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</si>
  <si>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</si>
  <si>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</si>
  <si>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</si>
  <si>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</si>
  <si>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</si>
  <si>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</si>
  <si>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</si>
  <si>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</si>
  <si>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</si>
  <si>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</si>
  <si>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</si>
  <si>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</si>
  <si>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</si>
  <si>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</si>
  <si>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</si>
  <si>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</si>
  <si>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</si>
  <si>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</si>
  <si>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</si>
  <si>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</si>
  <si>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</si>
  <si>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</si>
  <si>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</si>
  <si>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</si>
  <si>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</si>
  <si>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</si>
  <si>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</si>
  <si>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</si>
  <si>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</si>
  <si>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</si>
  <si>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</si>
  <si>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</si>
  <si>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</si>
  <si>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</si>
  <si>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</si>
  <si>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</si>
  <si>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</si>
  <si>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</si>
  <si>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</si>
  <si>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</si>
  <si>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</si>
  <si>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</si>
  <si>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</si>
  <si>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</si>
  <si>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</si>
  <si>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</si>
  <si>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</si>
  <si>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</si>
  <si>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</si>
  <si>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</si>
  <si>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</si>
  <si>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</si>
  <si>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</si>
  <si>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</si>
  <si>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</si>
  <si>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</si>
  <si>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</si>
  <si>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</si>
  <si>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</si>
  <si>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</si>
  <si>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</si>
  <si>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</si>
  <si>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</si>
  <si>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</si>
  <si>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</si>
  <si>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</si>
  <si>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</si>
  <si>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</si>
  <si>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</si>
  <si>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</si>
  <si>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</si>
  <si>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</si>
  <si>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</si>
  <si>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</si>
  <si>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</si>
  <si>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</si>
  <si>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</si>
  <si>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</si>
  <si>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</si>
  <si>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</si>
  <si>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</si>
  <si>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</si>
  <si>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</si>
  <si>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</si>
  <si>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JUAN CESARIO SALA ROSARIO</t>
  </si>
  <si>
    <t>WAGNER R. GOMERA AQUINO</t>
  </si>
  <si>
    <t>Encargado del Depto. Financiero</t>
  </si>
  <si>
    <t>APROBADO POR:</t>
  </si>
  <si>
    <t>REVISADO POR:</t>
  </si>
  <si>
    <t>PREPARADO POR:</t>
  </si>
  <si>
    <t>Analista de Presupuesto</t>
  </si>
  <si>
    <t>JOHLENNI ROSARIO TRINIDAD</t>
  </si>
  <si>
    <t>Ejecución de Gastos y Aplicaciones Financieras 2024</t>
  </si>
  <si>
    <t>Fecha de registro: hasta el [30] de [ABRIL] del [2024]</t>
  </si>
  <si>
    <t>Fecha de imputación: hasta el [01] de [ABRIL]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</si>
</sst>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04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left" vertical="center" wrapText="1" indent="2"/>
    </xf>
    <xf numFmtId="4" fontId="0" fillId="0" borderId="21" xfId="0" applyNumberFormat="1" applyBorder="1" applyAlignment="1">
      <alignment horizontal="right"/>
    </xf>
    <xf numFmtId="4" fontId="13" fillId="0" borderId="22" xfId="0" applyNumberFormat="1" applyFont="1" applyBorder="1" applyAlignment="1">
      <alignment horizontal="left" vertical="center" wrapText="1" indent="2"/>
    </xf>
    <xf numFmtId="4" fontId="0" fillId="0" borderId="23" xfId="0" applyNumberFormat="1" applyBorder="1" applyAlignment="1">
      <alignment horizontal="right"/>
    </xf>
    <xf numFmtId="4" fontId="13" fillId="0" borderId="24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left" vertical="center" wrapText="1"/>
    </xf>
    <xf numFmtId="4" fontId="11" fillId="2" borderId="23" xfId="0" applyNumberFormat="1" applyFont="1" applyFill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left" vertical="center" wrapText="1" indent="2"/>
    </xf>
    <xf numFmtId="4" fontId="11" fillId="0" borderId="22" xfId="0" applyNumberFormat="1" applyFont="1" applyBorder="1" applyAlignment="1">
      <alignment horizontal="left" vertical="center" wrapText="1"/>
    </xf>
    <xf numFmtId="4" fontId="12" fillId="0" borderId="22" xfId="0" applyNumberFormat="1" applyFont="1" applyBorder="1"/>
    <xf numFmtId="4" fontId="11" fillId="3" borderId="25" xfId="0" applyNumberFormat="1" applyFont="1" applyFill="1" applyBorder="1" applyAlignment="1">
      <alignment horizontal="left" vertical="center" wrapText="1"/>
    </xf>
    <xf numFmtId="4" fontId="11" fillId="3" borderId="26" xfId="0" applyNumberFormat="1" applyFont="1" applyFill="1" applyBorder="1" applyAlignment="1">
      <alignment horizontal="right" vertical="center" wrapText="1"/>
    </xf>
    <xf numFmtId="4" fontId="11" fillId="4" borderId="26" xfId="0" applyNumberFormat="1" applyFont="1" applyFill="1" applyBorder="1" applyAlignment="1">
      <alignment horizontal="right" vertical="center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72751</xdr:colOff>
      <xdr:row>0</xdr:row>
      <xdr:rowOff>19740</xdr:rowOff>
    </xdr:from>
    <xdr:to>
      <xdr:col>6</xdr:col>
      <xdr:colOff>369636</xdr:colOff>
      <xdr:row>3</xdr:row>
      <xdr:rowOff>80512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6039355" y="19740"/>
          <a:ext cx="1231413" cy="9683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196370</xdr:colOff>
      <xdr:row>4</xdr:row>
      <xdr:rowOff>235645</xdr:rowOff>
    </xdr:from>
    <xdr:to>
      <xdr:col>5</xdr:col>
      <xdr:colOff>600074</xdr:colOff>
      <xdr:row>5</xdr:row>
      <xdr:rowOff>0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5235095" y="1654870"/>
          <a:ext cx="1251429" cy="248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6"/>
  <sheetViews>
    <sheetView showGridLines="0" tabSelected="1" view="pageBreakPreview" topLeftCell="C74" zoomScale="106" zoomScaleNormal="48" zoomScaleSheetLayoutView="106" workbookViewId="0">
      <selection activeCell="D92" sqref="D92"/>
    </sheetView>
  </sheetViews>
  <sheetFormatPr baseColWidth="10" defaultColWidth="9.140625" defaultRowHeight="15" x14ac:dyDescent="0.25"/>
  <cols>
    <col min="1" max="1" width="32.7109375" style="1" customWidth="1"/>
    <col min="2" max="2" width="15.140625" style="1" customWidth="1"/>
    <col min="3" max="3" width="14.85546875" style="1" customWidth="1"/>
    <col min="4" max="4" width="13.28515625" style="1" customWidth="1"/>
    <col min="5" max="5" width="13.28515625" style="1" bestFit="1" customWidth="1"/>
    <col min="6" max="6" width="14" style="1" customWidth="1"/>
    <col min="7" max="7" width="13.28515625" style="1" bestFit="1" customWidth="1"/>
    <col min="8" max="9" width="7.42578125" style="1" customWidth="1"/>
    <col min="10" max="10" width="6.28515625" style="1" customWidth="1"/>
    <col min="11" max="11" width="8.85546875" style="1" customWidth="1"/>
    <col min="12" max="12" width="13" style="1" customWidth="1"/>
    <col min="13" max="13" width="9.85546875" style="2" customWidth="1"/>
    <col min="14" max="14" width="12.28515625" style="1" customWidth="1"/>
    <col min="15" max="15" width="11.7109375" style="1" customWidth="1"/>
    <col min="16" max="16" width="13.85546875" customWidth="1"/>
    <col min="17" max="17" width="13.7109375" bestFit="1" customWidth="1"/>
  </cols>
  <sheetData>
    <row r="2" spans="1:17" ht="18.75" customHeight="1" x14ac:dyDescent="0.25">
      <c r="D2" s="7"/>
      <c r="E2" s="103"/>
      <c r="F2" s="103"/>
      <c r="G2" s="103"/>
      <c r="H2" s="103"/>
      <c r="I2" s="103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103"/>
      <c r="F3" s="103"/>
      <c r="G3" s="103"/>
      <c r="H3" s="103"/>
      <c r="I3" s="103"/>
      <c r="J3" s="7"/>
      <c r="K3" s="7"/>
      <c r="L3" s="7"/>
      <c r="M3" s="7"/>
      <c r="N3" s="7"/>
      <c r="O3" s="7"/>
    </row>
    <row r="4" spans="1:17" ht="40.5" customHeight="1" x14ac:dyDescent="0.25">
      <c r="A4" s="101" t="s">
        <v>99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7" ht="18.75" customHeight="1" x14ac:dyDescent="0.25">
      <c r="A5" s="102" t="s">
        <v>100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7" ht="20.25" customHeight="1" x14ac:dyDescent="0.25">
      <c r="A6" s="96" t="s">
        <v>101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7" ht="18.7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"/>
    </row>
    <row r="8" spans="1:17" ht="20.25" customHeight="1" x14ac:dyDescent="0.25">
      <c r="A8" s="93" t="s">
        <v>113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7" ht="21" thickBot="1" x14ac:dyDescent="0.3">
      <c r="A9" s="94" t="s">
        <v>36</v>
      </c>
      <c r="B9" s="94"/>
      <c r="C9" s="94"/>
      <c r="D9" s="94"/>
      <c r="E9" s="94"/>
      <c r="F9" s="94"/>
      <c r="G9" s="95"/>
      <c r="H9" s="94"/>
      <c r="I9" s="94"/>
      <c r="J9" s="94"/>
      <c r="K9" s="94"/>
      <c r="L9" s="94"/>
      <c r="M9" s="94"/>
      <c r="N9" s="94"/>
      <c r="O9" s="94"/>
      <c r="P9" s="94"/>
    </row>
    <row r="10" spans="1:17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6" t="s">
        <v>88</v>
      </c>
      <c r="N10" s="16" t="s">
        <v>89</v>
      </c>
      <c r="O10" s="16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211362180</v>
      </c>
      <c r="C11" s="21">
        <f t="shared" si="0"/>
        <v>232370862.49999997</v>
      </c>
      <c r="D11" s="21">
        <f t="shared" si="0"/>
        <v>12630457.240000002</v>
      </c>
      <c r="E11" s="21">
        <f t="shared" si="0"/>
        <v>15367865.560000001</v>
      </c>
      <c r="F11" s="73">
        <f t="shared" si="0"/>
        <v>18043910.850000001</v>
      </c>
      <c r="G11" s="21">
        <f t="shared" si="0"/>
        <v>22680815.870000001</v>
      </c>
      <c r="H11" s="21">
        <f t="shared" ref="H11:O11" si="1">+H12+H18+H28+H38+H46+H54+H64+H69+H72</f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>+D11+E11+F11+G11+H11+I11+J11+K11+L11</f>
        <v>68723049.520000011</v>
      </c>
      <c r="Q11" s="1"/>
    </row>
    <row r="12" spans="1:17" ht="26.25" thickBot="1" x14ac:dyDescent="0.3">
      <c r="A12" s="70" t="s">
        <v>2</v>
      </c>
      <c r="B12" s="71">
        <f t="shared" ref="B12:G12" si="2">+B13+B14+B15+B16+B17</f>
        <v>154563653</v>
      </c>
      <c r="C12" s="71">
        <f t="shared" si="2"/>
        <v>155749646.99999997</v>
      </c>
      <c r="D12" s="68">
        <f t="shared" si="2"/>
        <v>10050287.660000002</v>
      </c>
      <c r="E12" s="66">
        <f t="shared" si="2"/>
        <v>10134024.619999999</v>
      </c>
      <c r="F12" s="67">
        <f t="shared" si="2"/>
        <v>11563209.41</v>
      </c>
      <c r="G12" s="66">
        <f t="shared" si="2"/>
        <v>10898206.24</v>
      </c>
      <c r="H12" s="68">
        <f t="shared" ref="H12:O12" si="3">+H13+H14+H15+H16+H17</f>
        <v>0</v>
      </c>
      <c r="I12" s="66">
        <f t="shared" si="3"/>
        <v>0</v>
      </c>
      <c r="J12" s="66">
        <f t="shared" si="3"/>
        <v>0</v>
      </c>
      <c r="K12" s="66">
        <f t="shared" si="3"/>
        <v>0</v>
      </c>
      <c r="L12" s="66">
        <f t="shared" si="3"/>
        <v>0</v>
      </c>
      <c r="M12" s="66">
        <f t="shared" si="3"/>
        <v>0</v>
      </c>
      <c r="N12" s="66">
        <f t="shared" si="3"/>
        <v>0</v>
      </c>
      <c r="O12" s="66">
        <f t="shared" si="3"/>
        <v>0</v>
      </c>
      <c r="P12" s="69">
        <f>+D12+E12+F12+G12+H12+I12+J12+K12+L12</f>
        <v>42645727.93</v>
      </c>
      <c r="Q12" s="1"/>
    </row>
    <row r="13" spans="1:17" x14ac:dyDescent="0.25">
      <c r="A13" s="74" t="s">
        <v>3</v>
      </c>
      <c r="B13" s="22">
        <v>116984262</v>
      </c>
      <c r="C13" s="23">
        <v>116134419.58</v>
      </c>
      <c r="D13" s="24">
        <v>8056078.1900000004</v>
      </c>
      <c r="E13" s="25">
        <v>7993701.6299999999</v>
      </c>
      <c r="F13" s="50">
        <v>9234558.9900000002</v>
      </c>
      <c r="G13" s="26">
        <v>8649319.9600000009</v>
      </c>
      <c r="H13" s="26"/>
      <c r="I13" s="26"/>
      <c r="J13" s="26"/>
      <c r="K13" s="26"/>
      <c r="L13" s="26"/>
      <c r="M13" s="26"/>
      <c r="N13" s="26"/>
      <c r="O13" s="26"/>
      <c r="P13" s="92">
        <f>+D13+E13+F13+G13+H13+I13+J13+K13+L13</f>
        <v>33933658.770000003</v>
      </c>
      <c r="Q13" s="1"/>
    </row>
    <row r="14" spans="1:17" x14ac:dyDescent="0.25">
      <c r="A14" s="76" t="s">
        <v>4</v>
      </c>
      <c r="B14" s="27">
        <v>22180071</v>
      </c>
      <c r="C14" s="28">
        <v>23432065</v>
      </c>
      <c r="D14" s="29">
        <v>758500</v>
      </c>
      <c r="E14" s="28">
        <v>913500</v>
      </c>
      <c r="F14" s="28">
        <v>913500</v>
      </c>
      <c r="G14" s="29">
        <v>920500</v>
      </c>
      <c r="H14" s="29"/>
      <c r="I14" s="29"/>
      <c r="J14" s="26"/>
      <c r="K14" s="26"/>
      <c r="L14" s="26"/>
      <c r="M14" s="26"/>
      <c r="N14" s="26"/>
      <c r="O14" s="26"/>
      <c r="P14" s="92">
        <f t="shared" ref="P14:P17" si="4">+D14+E14+F14+G14+H14+I14+J14+K14+L14</f>
        <v>3506000</v>
      </c>
      <c r="Q14" s="1"/>
    </row>
    <row r="15" spans="1:17" ht="24" x14ac:dyDescent="0.25">
      <c r="A15" s="76" t="s">
        <v>37</v>
      </c>
      <c r="B15" s="30"/>
      <c r="C15" s="31"/>
      <c r="D15" s="31"/>
      <c r="E15" s="31"/>
      <c r="F15" s="52"/>
      <c r="G15" s="31"/>
      <c r="H15" s="31"/>
      <c r="I15" s="31"/>
      <c r="J15" s="31"/>
      <c r="K15" s="31"/>
      <c r="L15" s="26"/>
      <c r="M15" s="26"/>
      <c r="N15" s="26"/>
      <c r="O15" s="26"/>
      <c r="P15" s="92">
        <f t="shared" si="4"/>
        <v>0</v>
      </c>
      <c r="Q15" s="1"/>
    </row>
    <row r="16" spans="1:17" ht="24" x14ac:dyDescent="0.25">
      <c r="A16" s="76" t="s">
        <v>5</v>
      </c>
      <c r="B16" s="27"/>
      <c r="C16" s="28"/>
      <c r="D16" s="28"/>
      <c r="E16" s="28"/>
      <c r="F16" s="53"/>
      <c r="G16" s="28"/>
      <c r="H16" s="28"/>
      <c r="I16" s="28"/>
      <c r="J16" s="28"/>
      <c r="K16" s="28"/>
      <c r="L16" s="26"/>
      <c r="M16" s="26"/>
      <c r="N16" s="26"/>
      <c r="O16" s="26"/>
      <c r="P16" s="92">
        <f t="shared" si="4"/>
        <v>0</v>
      </c>
      <c r="Q16" s="1"/>
    </row>
    <row r="17" spans="1:17" ht="24.75" thickBot="1" x14ac:dyDescent="0.3">
      <c r="A17" s="78" t="s">
        <v>6</v>
      </c>
      <c r="B17" s="32">
        <v>15399320</v>
      </c>
      <c r="C17" s="33">
        <v>16183162.42</v>
      </c>
      <c r="D17" s="34">
        <v>1235709.47</v>
      </c>
      <c r="E17" s="33">
        <v>1226822.99</v>
      </c>
      <c r="F17" s="54">
        <v>1415150.42</v>
      </c>
      <c r="G17" s="34">
        <v>1328386.28</v>
      </c>
      <c r="H17" s="34"/>
      <c r="I17" s="31"/>
      <c r="J17" s="48"/>
      <c r="K17" s="79"/>
      <c r="L17" s="26"/>
      <c r="M17" s="26"/>
      <c r="N17" s="26"/>
      <c r="O17" s="26"/>
      <c r="P17" s="92">
        <f t="shared" si="4"/>
        <v>5206069.16</v>
      </c>
      <c r="Q17" s="1"/>
    </row>
    <row r="18" spans="1:17" ht="26.25" thickBot="1" x14ac:dyDescent="0.3">
      <c r="A18" s="70" t="s">
        <v>7</v>
      </c>
      <c r="B18" s="71">
        <f>+B19+B20+B21+B22+B23+B24+B25+B26+B27</f>
        <v>31759667</v>
      </c>
      <c r="C18" s="71">
        <f t="shared" ref="C18:O18" si="5">+C19+C20+C21+C22+C23+C24+C25+C26+C27</f>
        <v>37967673</v>
      </c>
      <c r="D18" s="71">
        <f t="shared" si="5"/>
        <v>2049657.08</v>
      </c>
      <c r="E18" s="72">
        <f t="shared" si="5"/>
        <v>3896723.38</v>
      </c>
      <c r="F18" s="71">
        <f>+F19+F20+F21+F22+F23+F24+F25+F26+F27</f>
        <v>2564655.9700000002</v>
      </c>
      <c r="G18" s="68">
        <f>+G19+G20+G21+G22+G23+G24+G25+G26+G27</f>
        <v>8054230.5200000005</v>
      </c>
      <c r="H18" s="68">
        <f t="shared" si="5"/>
        <v>0</v>
      </c>
      <c r="I18" s="66">
        <f t="shared" si="5"/>
        <v>0</v>
      </c>
      <c r="J18" s="66">
        <f t="shared" si="5"/>
        <v>0</v>
      </c>
      <c r="K18" s="66">
        <f t="shared" si="5"/>
        <v>0</v>
      </c>
      <c r="L18" s="66">
        <f t="shared" si="5"/>
        <v>0</v>
      </c>
      <c r="M18" s="66">
        <f t="shared" si="5"/>
        <v>0</v>
      </c>
      <c r="N18" s="66">
        <f t="shared" si="5"/>
        <v>0</v>
      </c>
      <c r="O18" s="66">
        <f t="shared" si="5"/>
        <v>0</v>
      </c>
      <c r="P18" s="69">
        <f>+D18+E18+F18+G18+H18+I18+J18+K18+L18</f>
        <v>16565266.949999999</v>
      </c>
      <c r="Q18" s="1"/>
    </row>
    <row r="19" spans="1:17" x14ac:dyDescent="0.25">
      <c r="A19" s="74" t="s">
        <v>8</v>
      </c>
      <c r="B19" s="23">
        <v>21531667</v>
      </c>
      <c r="C19" s="23">
        <v>23472690.260000002</v>
      </c>
      <c r="D19" s="24">
        <v>1327057.08</v>
      </c>
      <c r="E19" s="23">
        <v>3259877.78</v>
      </c>
      <c r="F19" s="55">
        <v>1825144.35</v>
      </c>
      <c r="G19" s="24">
        <v>1652993.34</v>
      </c>
      <c r="H19" s="60"/>
      <c r="I19" s="24"/>
      <c r="J19" s="24"/>
      <c r="K19" s="26"/>
      <c r="L19" s="26"/>
      <c r="M19" s="36"/>
      <c r="N19" s="24"/>
      <c r="O19" s="24"/>
      <c r="P19" s="75">
        <f>+G19+F19+E19+D19+H19+I19+J19+K19+L19</f>
        <v>8065072.5500000007</v>
      </c>
      <c r="Q19" s="1"/>
    </row>
    <row r="20" spans="1:17" ht="24" x14ac:dyDescent="0.25">
      <c r="A20" s="76" t="s">
        <v>9</v>
      </c>
      <c r="B20" s="28">
        <v>350000</v>
      </c>
      <c r="C20" s="28">
        <v>350000</v>
      </c>
      <c r="D20" s="31"/>
      <c r="E20" s="28">
        <v>18585</v>
      </c>
      <c r="F20" s="53">
        <v>217440.12</v>
      </c>
      <c r="G20" s="28">
        <v>105702.04</v>
      </c>
      <c r="H20" s="27"/>
      <c r="I20" s="28"/>
      <c r="J20" s="28"/>
      <c r="K20" s="28"/>
      <c r="L20" s="28"/>
      <c r="M20" s="28"/>
      <c r="N20" s="31"/>
      <c r="O20" s="31"/>
      <c r="P20" s="75">
        <f t="shared" ref="P20:P27" si="6">+G20+F20+E20+D20+H20+I20+J20+K20+L20</f>
        <v>341727.16</v>
      </c>
      <c r="Q20" s="1"/>
    </row>
    <row r="21" spans="1:17" x14ac:dyDescent="0.25">
      <c r="A21" s="76" t="s">
        <v>10</v>
      </c>
      <c r="B21" s="28">
        <v>200000</v>
      </c>
      <c r="C21" s="28">
        <v>2134000</v>
      </c>
      <c r="D21" s="29">
        <v>721700</v>
      </c>
      <c r="E21" s="29">
        <v>251950</v>
      </c>
      <c r="F21" s="51">
        <v>85200</v>
      </c>
      <c r="G21" s="29">
        <v>613450</v>
      </c>
      <c r="H21" s="61"/>
      <c r="I21" s="61"/>
      <c r="J21" s="61"/>
      <c r="K21" s="37"/>
      <c r="L21" s="37"/>
      <c r="M21" s="37"/>
      <c r="N21" s="29"/>
      <c r="O21" s="29"/>
      <c r="P21" s="75">
        <f t="shared" si="6"/>
        <v>1672300</v>
      </c>
      <c r="Q21" s="1"/>
    </row>
    <row r="22" spans="1:17" ht="24" x14ac:dyDescent="0.25">
      <c r="A22" s="76" t="s">
        <v>11</v>
      </c>
      <c r="B22" s="28">
        <v>25000</v>
      </c>
      <c r="C22" s="28">
        <v>25000</v>
      </c>
      <c r="D22" s="31">
        <v>900</v>
      </c>
      <c r="E22" s="31">
        <v>900</v>
      </c>
      <c r="F22" s="52">
        <v>1313</v>
      </c>
      <c r="G22" s="31">
        <v>900</v>
      </c>
      <c r="H22" s="30"/>
      <c r="I22" s="31"/>
      <c r="J22" s="31"/>
      <c r="K22" s="38"/>
      <c r="L22" s="37"/>
      <c r="M22" s="37"/>
      <c r="N22" s="29"/>
      <c r="O22" s="29"/>
      <c r="P22" s="75">
        <f t="shared" si="6"/>
        <v>4013</v>
      </c>
      <c r="Q22" s="1"/>
    </row>
    <row r="23" spans="1:17" x14ac:dyDescent="0.25">
      <c r="A23" s="76" t="s">
        <v>12</v>
      </c>
      <c r="B23" s="28">
        <v>1340000</v>
      </c>
      <c r="C23" s="28">
        <v>2350000</v>
      </c>
      <c r="D23" s="29"/>
      <c r="E23" s="29"/>
      <c r="F23" s="29">
        <v>59999.88</v>
      </c>
      <c r="G23" s="29">
        <v>673680.12</v>
      </c>
      <c r="H23" s="62"/>
      <c r="I23" s="31"/>
      <c r="J23" s="31"/>
      <c r="K23" s="38"/>
      <c r="L23" s="39"/>
      <c r="M23" s="28"/>
      <c r="N23" s="29"/>
      <c r="O23" s="29"/>
      <c r="P23" s="75">
        <f t="shared" si="6"/>
        <v>733680</v>
      </c>
      <c r="Q23" s="1"/>
    </row>
    <row r="24" spans="1:17" x14ac:dyDescent="0.25">
      <c r="A24" s="76" t="s">
        <v>13</v>
      </c>
      <c r="B24" s="28">
        <v>5000000</v>
      </c>
      <c r="C24" s="28">
        <v>5062982.74</v>
      </c>
      <c r="D24" s="29"/>
      <c r="E24" s="29"/>
      <c r="F24" s="29"/>
      <c r="G24" s="29">
        <v>5062982.74</v>
      </c>
      <c r="H24" s="62"/>
      <c r="I24" s="29"/>
      <c r="J24" s="29"/>
      <c r="K24" s="29"/>
      <c r="L24" s="39"/>
      <c r="M24" s="29"/>
      <c r="N24" s="29"/>
      <c r="O24" s="29"/>
      <c r="P24" s="75">
        <f t="shared" si="6"/>
        <v>5062982.74</v>
      </c>
      <c r="Q24" s="1"/>
    </row>
    <row r="25" spans="1:17" ht="48" x14ac:dyDescent="0.25">
      <c r="A25" s="76" t="s">
        <v>14</v>
      </c>
      <c r="B25" s="10">
        <v>1500000</v>
      </c>
      <c r="C25" s="10">
        <v>1700000</v>
      </c>
      <c r="D25" s="31"/>
      <c r="E25" s="31">
        <v>94400</v>
      </c>
      <c r="F25" s="31">
        <v>70800</v>
      </c>
      <c r="G25" s="31"/>
      <c r="H25" s="31"/>
      <c r="I25" s="31"/>
      <c r="J25" s="31"/>
      <c r="K25" s="31"/>
      <c r="L25" s="31"/>
      <c r="M25" s="31"/>
      <c r="N25" s="31"/>
      <c r="O25" s="31"/>
      <c r="P25" s="75">
        <f t="shared" si="6"/>
        <v>165200</v>
      </c>
      <c r="Q25" s="1"/>
    </row>
    <row r="26" spans="1:17" ht="36" x14ac:dyDescent="0.25">
      <c r="A26" s="76" t="s">
        <v>15</v>
      </c>
      <c r="B26" s="10">
        <v>1113000</v>
      </c>
      <c r="C26" s="10">
        <v>1663000</v>
      </c>
      <c r="D26" s="31"/>
      <c r="E26" s="31"/>
      <c r="F26" s="31"/>
      <c r="G26" s="31">
        <v>26550</v>
      </c>
      <c r="H26" s="30"/>
      <c r="I26" s="31"/>
      <c r="J26" s="31"/>
      <c r="K26" s="31"/>
      <c r="L26" s="31"/>
      <c r="M26" s="31"/>
      <c r="N26" s="31"/>
      <c r="O26" s="31"/>
      <c r="P26" s="75">
        <f t="shared" si="6"/>
        <v>26550</v>
      </c>
      <c r="Q26" s="1"/>
    </row>
    <row r="27" spans="1:17" ht="24" x14ac:dyDescent="0.25">
      <c r="A27" s="78" t="s">
        <v>38</v>
      </c>
      <c r="B27" s="11">
        <v>700000</v>
      </c>
      <c r="C27" s="11">
        <v>1210000</v>
      </c>
      <c r="D27" s="31"/>
      <c r="E27" s="31">
        <v>271010.59999999998</v>
      </c>
      <c r="F27" s="31">
        <v>304758.62</v>
      </c>
      <c r="G27" s="31">
        <v>-82027.72</v>
      </c>
      <c r="H27" s="63"/>
      <c r="I27" s="63"/>
      <c r="J27" s="34"/>
      <c r="K27" s="46"/>
      <c r="L27" s="34"/>
      <c r="M27" s="34"/>
      <c r="N27" s="34"/>
      <c r="O27" s="31"/>
      <c r="P27" s="75">
        <f t="shared" si="6"/>
        <v>493741.5</v>
      </c>
      <c r="Q27" s="1"/>
    </row>
    <row r="28" spans="1:17" ht="23.25" customHeight="1" x14ac:dyDescent="0.25">
      <c r="A28" s="80" t="s">
        <v>16</v>
      </c>
      <c r="B28" s="45">
        <f>+B29+B30+B31+B32+B33+B34+B35+B36+B37</f>
        <v>21933860</v>
      </c>
      <c r="C28" s="45">
        <f>+C29+C30+C31+C32+C33+C34+C35+C36+C37</f>
        <v>22379860</v>
      </c>
      <c r="D28" s="45">
        <f t="shared" ref="D28:K28" si="7">+D29+D30+D31+D32+D33+D34+D35+D36+D37</f>
        <v>530512.5</v>
      </c>
      <c r="E28" s="45">
        <f t="shared" si="7"/>
        <v>1337117.5599999998</v>
      </c>
      <c r="F28" s="45">
        <f t="shared" si="7"/>
        <v>3737558.08</v>
      </c>
      <c r="G28" s="45">
        <f t="shared" si="7"/>
        <v>3269354.37</v>
      </c>
      <c r="H28" s="45">
        <f t="shared" si="7"/>
        <v>0</v>
      </c>
      <c r="I28" s="45">
        <f t="shared" si="7"/>
        <v>0</v>
      </c>
      <c r="J28" s="45">
        <f t="shared" si="7"/>
        <v>0</v>
      </c>
      <c r="K28" s="45">
        <f t="shared" si="7"/>
        <v>0</v>
      </c>
      <c r="L28" s="45">
        <f>+L29+L30+L31+L32+L33+L34+L35+L36+L37</f>
        <v>0</v>
      </c>
      <c r="M28" s="45"/>
      <c r="N28" s="45"/>
      <c r="O28" s="45"/>
      <c r="P28" s="81">
        <f>+G28+F28+E28+D28+H28+I28+J28+K28+L28</f>
        <v>8874542.5099999998</v>
      </c>
      <c r="Q28" s="1"/>
    </row>
    <row r="29" spans="1:17" ht="24" x14ac:dyDescent="0.25">
      <c r="A29" s="74" t="s">
        <v>17</v>
      </c>
      <c r="B29" s="12">
        <v>6950000</v>
      </c>
      <c r="C29" s="12">
        <v>7892000</v>
      </c>
      <c r="D29" s="47">
        <v>400224.5</v>
      </c>
      <c r="E29" s="23">
        <v>611851.36</v>
      </c>
      <c r="F29" s="56">
        <v>875034</v>
      </c>
      <c r="G29" s="31">
        <v>1996039</v>
      </c>
      <c r="H29" s="64"/>
      <c r="I29" s="47"/>
      <c r="J29" s="47"/>
      <c r="K29" s="48"/>
      <c r="L29" s="48"/>
      <c r="M29" s="23"/>
      <c r="N29" s="47"/>
      <c r="O29" s="31"/>
      <c r="P29" s="82">
        <f>+G29+F29+E29+D29+H29+I29+J29+K29+L29</f>
        <v>3883148.86</v>
      </c>
      <c r="Q29" s="1"/>
    </row>
    <row r="30" spans="1:17" x14ac:dyDescent="0.25">
      <c r="A30" s="76" t="s">
        <v>18</v>
      </c>
      <c r="B30" s="10">
        <v>600000</v>
      </c>
      <c r="C30" s="10">
        <v>850000</v>
      </c>
      <c r="D30" s="10">
        <v>78765</v>
      </c>
      <c r="E30" s="10"/>
      <c r="F30" s="10">
        <v>225313.92000000001</v>
      </c>
      <c r="G30" s="10">
        <v>18288.830000000002</v>
      </c>
      <c r="H30" s="30"/>
      <c r="I30" s="31"/>
      <c r="J30" s="31"/>
      <c r="K30" s="31"/>
      <c r="L30" s="31"/>
      <c r="M30" s="28"/>
      <c r="N30" s="31"/>
      <c r="O30" s="31"/>
      <c r="P30" s="82">
        <f t="shared" ref="P30:P37" si="8">+G30+F30+E30+D30+H30+I30+J30+K30+L30</f>
        <v>322367.75</v>
      </c>
      <c r="Q30" s="1"/>
    </row>
    <row r="31" spans="1:17" ht="24" x14ac:dyDescent="0.25">
      <c r="A31" s="76" t="s">
        <v>19</v>
      </c>
      <c r="B31" s="10">
        <v>400000</v>
      </c>
      <c r="C31" s="10">
        <v>750000</v>
      </c>
      <c r="D31" s="10"/>
      <c r="E31" s="10"/>
      <c r="F31" s="10">
        <v>83013</v>
      </c>
      <c r="G31" s="10">
        <v>263167.14</v>
      </c>
      <c r="H31" s="10"/>
      <c r="I31" s="31"/>
      <c r="J31" s="31"/>
      <c r="K31" s="38"/>
      <c r="L31" s="38"/>
      <c r="M31" s="28"/>
      <c r="N31" s="31"/>
      <c r="O31" s="31"/>
      <c r="P31" s="82">
        <f t="shared" si="8"/>
        <v>346180.14</v>
      </c>
      <c r="Q31" s="1"/>
    </row>
    <row r="32" spans="1:17" ht="24" x14ac:dyDescent="0.25">
      <c r="A32" s="76" t="s">
        <v>20</v>
      </c>
      <c r="B32" s="10">
        <v>0</v>
      </c>
      <c r="C32" s="10">
        <v>0</v>
      </c>
      <c r="D32" s="10"/>
      <c r="E32" s="10"/>
      <c r="F32" s="57"/>
      <c r="G32" s="10"/>
      <c r="H32" s="10"/>
      <c r="I32" s="10"/>
      <c r="J32" s="31"/>
      <c r="K32" s="31"/>
      <c r="L32" s="31"/>
      <c r="M32" s="31"/>
      <c r="N32" s="31"/>
      <c r="O32" s="31"/>
      <c r="P32" s="82">
        <f t="shared" si="8"/>
        <v>0</v>
      </c>
      <c r="Q32" s="1"/>
    </row>
    <row r="33" spans="1:17" ht="24" x14ac:dyDescent="0.25">
      <c r="A33" s="76" t="s">
        <v>21</v>
      </c>
      <c r="B33" s="10">
        <v>650000</v>
      </c>
      <c r="C33" s="10">
        <v>650000</v>
      </c>
      <c r="D33" s="10"/>
      <c r="E33" s="10"/>
      <c r="F33" s="10">
        <v>217592</v>
      </c>
      <c r="G33" s="10">
        <v>54870</v>
      </c>
      <c r="H33" s="10"/>
      <c r="I33" s="10"/>
      <c r="J33" s="31"/>
      <c r="K33" s="38"/>
      <c r="L33" s="38"/>
      <c r="M33" s="28"/>
      <c r="N33" s="31"/>
      <c r="O33" s="31"/>
      <c r="P33" s="82">
        <f t="shared" si="8"/>
        <v>272462</v>
      </c>
      <c r="Q33" s="1"/>
    </row>
    <row r="34" spans="1:17" ht="36" x14ac:dyDescent="0.25">
      <c r="A34" s="76" t="s">
        <v>22</v>
      </c>
      <c r="B34" s="10">
        <v>675000</v>
      </c>
      <c r="C34" s="10">
        <v>225000</v>
      </c>
      <c r="D34" s="10"/>
      <c r="E34" s="10"/>
      <c r="F34" s="10">
        <v>64.989999999999995</v>
      </c>
      <c r="G34" s="10">
        <v>92388.1</v>
      </c>
      <c r="H34" s="30"/>
      <c r="I34" s="31"/>
      <c r="J34" s="31"/>
      <c r="K34" s="38"/>
      <c r="L34" s="31"/>
      <c r="M34" s="28"/>
      <c r="N34" s="31"/>
      <c r="O34" s="31"/>
      <c r="P34" s="82">
        <f t="shared" si="8"/>
        <v>92453.090000000011</v>
      </c>
      <c r="Q34" s="1"/>
    </row>
    <row r="35" spans="1:17" ht="36" x14ac:dyDescent="0.25">
      <c r="A35" s="76" t="s">
        <v>23</v>
      </c>
      <c r="B35" s="10">
        <v>11278860</v>
      </c>
      <c r="C35" s="10">
        <v>9868860</v>
      </c>
      <c r="D35" s="10">
        <v>11934</v>
      </c>
      <c r="E35" s="10">
        <v>511934</v>
      </c>
      <c r="F35" s="52">
        <v>1901934</v>
      </c>
      <c r="G35" s="31">
        <v>11934</v>
      </c>
      <c r="H35" s="30"/>
      <c r="I35" s="31"/>
      <c r="J35" s="31"/>
      <c r="K35" s="38"/>
      <c r="L35" s="38"/>
      <c r="M35" s="28"/>
      <c r="N35" s="31"/>
      <c r="O35" s="31"/>
      <c r="P35" s="82">
        <f t="shared" si="8"/>
        <v>2437736</v>
      </c>
      <c r="Q35" s="1"/>
    </row>
    <row r="36" spans="1:17" ht="48" x14ac:dyDescent="0.25">
      <c r="A36" s="76" t="s">
        <v>39</v>
      </c>
      <c r="B36" s="40">
        <v>0</v>
      </c>
      <c r="C36" s="40">
        <v>0</v>
      </c>
      <c r="D36" s="10"/>
      <c r="E36" s="10"/>
      <c r="F36" s="10"/>
      <c r="G36" s="10"/>
      <c r="H36" s="10"/>
      <c r="I36" s="10"/>
      <c r="J36" s="31"/>
      <c r="K36" s="31"/>
      <c r="L36" s="31"/>
      <c r="M36" s="31"/>
      <c r="N36" s="31"/>
      <c r="O36" s="31"/>
      <c r="P36" s="82">
        <f t="shared" si="8"/>
        <v>0</v>
      </c>
      <c r="Q36" s="1"/>
    </row>
    <row r="37" spans="1:17" ht="24" x14ac:dyDescent="0.25">
      <c r="A37" s="78" t="s">
        <v>24</v>
      </c>
      <c r="B37" s="33">
        <v>1380000</v>
      </c>
      <c r="C37" s="33">
        <v>2144000</v>
      </c>
      <c r="D37" s="10">
        <v>39589</v>
      </c>
      <c r="E37" s="10">
        <v>213332.2</v>
      </c>
      <c r="F37" s="10">
        <v>434606.17</v>
      </c>
      <c r="G37" s="31">
        <v>832667.3</v>
      </c>
      <c r="H37" s="63"/>
      <c r="I37" s="10"/>
      <c r="J37" s="34"/>
      <c r="K37" s="31"/>
      <c r="L37" s="46"/>
      <c r="M37" s="33"/>
      <c r="N37" s="34"/>
      <c r="O37" s="31"/>
      <c r="P37" s="82">
        <f t="shared" si="8"/>
        <v>1520194.67</v>
      </c>
      <c r="Q37" s="1"/>
    </row>
    <row r="38" spans="1:17" ht="25.5" x14ac:dyDescent="0.25">
      <c r="A38" s="80" t="s">
        <v>25</v>
      </c>
      <c r="B38" s="45">
        <f>+B39+B40+B41+B42+B43+B44+B45</f>
        <v>1700000</v>
      </c>
      <c r="C38" s="45">
        <f t="shared" ref="C38:L38" si="9">+C39+C40+C41+C42+C43+C44+C45</f>
        <v>1700000</v>
      </c>
      <c r="D38" s="45">
        <f t="shared" si="9"/>
        <v>0</v>
      </c>
      <c r="E38" s="45">
        <f t="shared" si="9"/>
        <v>0</v>
      </c>
      <c r="F38" s="45">
        <f t="shared" si="9"/>
        <v>0</v>
      </c>
      <c r="G38" s="45">
        <f t="shared" si="9"/>
        <v>0</v>
      </c>
      <c r="H38" s="45">
        <f t="shared" si="9"/>
        <v>0</v>
      </c>
      <c r="I38" s="45">
        <f t="shared" si="9"/>
        <v>0</v>
      </c>
      <c r="J38" s="45">
        <f t="shared" si="9"/>
        <v>0</v>
      </c>
      <c r="K38" s="45">
        <f t="shared" si="9"/>
        <v>0</v>
      </c>
      <c r="L38" s="45">
        <f t="shared" si="9"/>
        <v>0</v>
      </c>
      <c r="M38" s="45"/>
      <c r="N38" s="45"/>
      <c r="O38" s="45"/>
      <c r="P38" s="81">
        <f>+G38+F38+E38+D38+H38+I38+J38+K38+L38</f>
        <v>0</v>
      </c>
      <c r="Q38" s="1"/>
    </row>
    <row r="39" spans="1:17" ht="36" x14ac:dyDescent="0.25">
      <c r="A39" s="74" t="s">
        <v>26</v>
      </c>
      <c r="B39" s="35"/>
      <c r="C39" s="35"/>
      <c r="D39" s="24"/>
      <c r="E39" s="24"/>
      <c r="F39" s="55"/>
      <c r="G39" s="29"/>
      <c r="H39" s="60"/>
      <c r="I39" s="24"/>
      <c r="J39" s="24"/>
      <c r="K39" s="24"/>
      <c r="L39" s="24"/>
      <c r="M39" s="24"/>
      <c r="N39" s="24"/>
      <c r="O39" s="29"/>
      <c r="P39" s="75">
        <f>+G39+F39+E39+D39+H39+I39+J39</f>
        <v>0</v>
      </c>
      <c r="Q39" s="1"/>
    </row>
    <row r="40" spans="1:17" ht="36" x14ac:dyDescent="0.25">
      <c r="A40" s="76" t="s">
        <v>40</v>
      </c>
      <c r="B40" s="40"/>
      <c r="C40" s="40"/>
      <c r="D40" s="29"/>
      <c r="E40" s="29"/>
      <c r="F40" s="51"/>
      <c r="G40" s="29"/>
      <c r="H40" s="62"/>
      <c r="I40" s="29"/>
      <c r="J40" s="29"/>
      <c r="K40" s="29"/>
      <c r="L40" s="29"/>
      <c r="M40" s="29"/>
      <c r="N40" s="29"/>
      <c r="O40" s="29"/>
      <c r="P40" s="75">
        <f t="shared" ref="P40:P45" si="10">+G40+F40+E40+D40+H40+I40+J40</f>
        <v>0</v>
      </c>
      <c r="Q40" s="1"/>
    </row>
    <row r="41" spans="1:17" ht="36" x14ac:dyDescent="0.25">
      <c r="A41" s="76" t="s">
        <v>41</v>
      </c>
      <c r="B41" s="40"/>
      <c r="C41" s="40"/>
      <c r="D41" s="29"/>
      <c r="E41" s="29"/>
      <c r="F41" s="51"/>
      <c r="G41" s="29"/>
      <c r="H41" s="62"/>
      <c r="I41" s="29"/>
      <c r="J41" s="29"/>
      <c r="K41" s="29"/>
      <c r="L41" s="29"/>
      <c r="M41" s="29"/>
      <c r="N41" s="29"/>
      <c r="O41" s="29"/>
      <c r="P41" s="75">
        <f t="shared" si="10"/>
        <v>0</v>
      </c>
      <c r="Q41" s="1"/>
    </row>
    <row r="42" spans="1:17" ht="36" x14ac:dyDescent="0.25">
      <c r="A42" s="76" t="s">
        <v>42</v>
      </c>
      <c r="B42" s="40"/>
      <c r="C42" s="40"/>
      <c r="D42" s="29"/>
      <c r="E42" s="29"/>
      <c r="F42" s="51"/>
      <c r="G42" s="29"/>
      <c r="H42" s="62"/>
      <c r="I42" s="29"/>
      <c r="J42" s="29"/>
      <c r="K42" s="29"/>
      <c r="L42" s="29"/>
      <c r="M42" s="29"/>
      <c r="N42" s="29"/>
      <c r="O42" s="29"/>
      <c r="P42" s="75">
        <f t="shared" si="10"/>
        <v>0</v>
      </c>
      <c r="Q42" s="1"/>
    </row>
    <row r="43" spans="1:17" ht="36" x14ac:dyDescent="0.25">
      <c r="A43" s="76" t="s">
        <v>43</v>
      </c>
      <c r="B43" s="40"/>
      <c r="C43" s="40"/>
      <c r="D43" s="29"/>
      <c r="E43" s="29"/>
      <c r="F43" s="51"/>
      <c r="G43" s="29"/>
      <c r="H43" s="62"/>
      <c r="I43" s="29"/>
      <c r="J43" s="29"/>
      <c r="K43" s="29"/>
      <c r="L43" s="29"/>
      <c r="M43" s="29"/>
      <c r="N43" s="29"/>
      <c r="O43" s="29"/>
      <c r="P43" s="75">
        <f t="shared" si="10"/>
        <v>0</v>
      </c>
      <c r="Q43" s="1"/>
    </row>
    <row r="44" spans="1:17" ht="36" x14ac:dyDescent="0.25">
      <c r="A44" s="76" t="s">
        <v>27</v>
      </c>
      <c r="B44" s="40">
        <v>1700000</v>
      </c>
      <c r="C44" s="40">
        <v>1700000</v>
      </c>
      <c r="D44" s="29"/>
      <c r="E44" s="29"/>
      <c r="F44" s="51"/>
      <c r="G44" s="29"/>
      <c r="H44" s="62"/>
      <c r="I44" s="29"/>
      <c r="J44" s="29"/>
      <c r="K44" s="29"/>
      <c r="L44" s="29"/>
      <c r="M44" s="29"/>
      <c r="N44" s="29"/>
      <c r="O44" s="29"/>
      <c r="P44" s="75">
        <f t="shared" si="10"/>
        <v>0</v>
      </c>
      <c r="Q44" s="1"/>
    </row>
    <row r="45" spans="1:17" ht="38.25" x14ac:dyDescent="0.25">
      <c r="A45" s="83" t="s">
        <v>44</v>
      </c>
      <c r="B45" s="44"/>
      <c r="C45" s="44"/>
      <c r="D45" s="29"/>
      <c r="E45" s="29"/>
      <c r="F45" s="51"/>
      <c r="G45" s="29"/>
      <c r="H45" s="62"/>
      <c r="I45" s="29"/>
      <c r="J45" s="29"/>
      <c r="K45" s="29"/>
      <c r="L45" s="29"/>
      <c r="M45" s="29"/>
      <c r="N45" s="29"/>
      <c r="O45" s="29"/>
      <c r="P45" s="75">
        <f t="shared" si="10"/>
        <v>0</v>
      </c>
      <c r="Q45" s="1"/>
    </row>
    <row r="46" spans="1:17" ht="25.5" x14ac:dyDescent="0.25">
      <c r="A46" s="80" t="s">
        <v>45</v>
      </c>
      <c r="B46" s="45">
        <f>+B47+B48+B49+B50+B51+B52+B53</f>
        <v>0</v>
      </c>
      <c r="C46" s="45">
        <f t="shared" ref="C46:L46" si="11">+C47+C48+C49+C50+C51+C52+C53</f>
        <v>0</v>
      </c>
      <c r="D46" s="45">
        <f t="shared" si="11"/>
        <v>0</v>
      </c>
      <c r="E46" s="45">
        <f t="shared" si="11"/>
        <v>0</v>
      </c>
      <c r="F46" s="45">
        <f t="shared" si="11"/>
        <v>0</v>
      </c>
      <c r="G46" s="45">
        <f t="shared" si="11"/>
        <v>0</v>
      </c>
      <c r="H46" s="45">
        <f t="shared" si="11"/>
        <v>0</v>
      </c>
      <c r="I46" s="45">
        <f t="shared" si="11"/>
        <v>0</v>
      </c>
      <c r="J46" s="45">
        <f t="shared" si="11"/>
        <v>0</v>
      </c>
      <c r="K46" s="45">
        <f t="shared" si="11"/>
        <v>0</v>
      </c>
      <c r="L46" s="45">
        <f t="shared" si="11"/>
        <v>0</v>
      </c>
      <c r="M46" s="45"/>
      <c r="N46" s="45"/>
      <c r="O46" s="45"/>
      <c r="P46" s="81">
        <f>+G46+F46+E46+D46+H46+I46+J46+K46+L46</f>
        <v>0</v>
      </c>
      <c r="Q46" s="1"/>
    </row>
    <row r="47" spans="1:17" ht="24" x14ac:dyDescent="0.25">
      <c r="A47" s="76" t="s">
        <v>46</v>
      </c>
      <c r="B47" s="40"/>
      <c r="C47" s="40"/>
      <c r="D47" s="29"/>
      <c r="E47" s="29"/>
      <c r="F47" s="51"/>
      <c r="G47" s="29"/>
      <c r="H47" s="62"/>
      <c r="I47" s="29"/>
      <c r="J47" s="29"/>
      <c r="K47" s="29"/>
      <c r="L47" s="29"/>
      <c r="M47" s="29"/>
      <c r="N47" s="29"/>
      <c r="O47" s="29"/>
      <c r="P47" s="77">
        <f>+G47+F47+E47+D47+H47+I47+J47</f>
        <v>0</v>
      </c>
      <c r="Q47" s="1"/>
    </row>
    <row r="48" spans="1:17" ht="36" x14ac:dyDescent="0.25">
      <c r="A48" s="76" t="s">
        <v>47</v>
      </c>
      <c r="B48" s="40"/>
      <c r="C48" s="40"/>
      <c r="D48" s="29"/>
      <c r="E48" s="29"/>
      <c r="F48" s="51"/>
      <c r="G48" s="29"/>
      <c r="H48" s="62"/>
      <c r="I48" s="29"/>
      <c r="J48" s="29"/>
      <c r="K48" s="29"/>
      <c r="L48" s="29"/>
      <c r="M48" s="29"/>
      <c r="N48" s="29"/>
      <c r="O48" s="29"/>
      <c r="P48" s="77">
        <f t="shared" ref="P48:P53" si="12">+G48+F48+E48+D48+H48+I48+J48</f>
        <v>0</v>
      </c>
      <c r="Q48" s="1"/>
    </row>
    <row r="49" spans="1:17" ht="36" x14ac:dyDescent="0.25">
      <c r="A49" s="76" t="s">
        <v>48</v>
      </c>
      <c r="B49" s="40"/>
      <c r="C49" s="40"/>
      <c r="D49" s="29"/>
      <c r="E49" s="29"/>
      <c r="F49" s="51"/>
      <c r="G49" s="29"/>
      <c r="H49" s="62"/>
      <c r="I49" s="29"/>
      <c r="J49" s="29"/>
      <c r="K49" s="29"/>
      <c r="L49" s="29"/>
      <c r="M49" s="29"/>
      <c r="N49" s="29"/>
      <c r="O49" s="29"/>
      <c r="P49" s="77">
        <f t="shared" si="12"/>
        <v>0</v>
      </c>
      <c r="Q49" s="1"/>
    </row>
    <row r="50" spans="1:17" ht="36" x14ac:dyDescent="0.25">
      <c r="A50" s="76" t="s">
        <v>49</v>
      </c>
      <c r="B50" s="40"/>
      <c r="C50" s="40"/>
      <c r="D50" s="29"/>
      <c r="E50" s="29"/>
      <c r="F50" s="51"/>
      <c r="G50" s="29"/>
      <c r="H50" s="62"/>
      <c r="I50" s="29"/>
      <c r="J50" s="29"/>
      <c r="K50" s="29"/>
      <c r="L50" s="29"/>
      <c r="M50" s="29"/>
      <c r="N50" s="29"/>
      <c r="O50" s="29"/>
      <c r="P50" s="77">
        <f t="shared" si="12"/>
        <v>0</v>
      </c>
      <c r="Q50" s="1"/>
    </row>
    <row r="51" spans="1:17" ht="36" x14ac:dyDescent="0.25">
      <c r="A51" s="76" t="s">
        <v>50</v>
      </c>
      <c r="B51" s="40"/>
      <c r="C51" s="40"/>
      <c r="D51" s="29"/>
      <c r="E51" s="29"/>
      <c r="F51" s="51"/>
      <c r="G51" s="29"/>
      <c r="H51" s="62"/>
      <c r="I51" s="29"/>
      <c r="J51" s="29"/>
      <c r="K51" s="29"/>
      <c r="L51" s="29"/>
      <c r="M51" s="29"/>
      <c r="N51" s="29"/>
      <c r="O51" s="29"/>
      <c r="P51" s="77">
        <f t="shared" si="12"/>
        <v>0</v>
      </c>
      <c r="Q51" s="1"/>
    </row>
    <row r="52" spans="1:17" ht="24" x14ac:dyDescent="0.25">
      <c r="A52" s="76" t="s">
        <v>51</v>
      </c>
      <c r="B52" s="40"/>
      <c r="C52" s="40"/>
      <c r="D52" s="29"/>
      <c r="E52" s="29"/>
      <c r="F52" s="51"/>
      <c r="G52" s="29"/>
      <c r="H52" s="62"/>
      <c r="I52" s="29"/>
      <c r="J52" s="29"/>
      <c r="K52" s="29"/>
      <c r="L52" s="29"/>
      <c r="M52" s="29"/>
      <c r="N52" s="29"/>
      <c r="O52" s="29"/>
      <c r="P52" s="77">
        <f t="shared" si="12"/>
        <v>0</v>
      </c>
      <c r="Q52" s="1"/>
    </row>
    <row r="53" spans="1:17" ht="36" x14ac:dyDescent="0.25">
      <c r="A53" s="76" t="s">
        <v>52</v>
      </c>
      <c r="B53" s="40"/>
      <c r="C53" s="40"/>
      <c r="D53" s="29"/>
      <c r="E53" s="29"/>
      <c r="F53" s="51"/>
      <c r="G53" s="29"/>
      <c r="H53" s="62"/>
      <c r="I53" s="29"/>
      <c r="J53" s="29"/>
      <c r="K53" s="29"/>
      <c r="L53" s="29"/>
      <c r="M53" s="29"/>
      <c r="N53" s="29"/>
      <c r="O53" s="29"/>
      <c r="P53" s="77">
        <f t="shared" si="12"/>
        <v>0</v>
      </c>
      <c r="Q53" s="1"/>
    </row>
    <row r="54" spans="1:17" ht="25.5" x14ac:dyDescent="0.25">
      <c r="A54" s="80" t="s">
        <v>28</v>
      </c>
      <c r="B54" s="45">
        <f>+B55+B56+B57+B58+B59+B60+B61+B62+B63</f>
        <v>1405000</v>
      </c>
      <c r="C54" s="45">
        <f>+C55+C56+C57+C58+C59+C60+C61+C62+C63</f>
        <v>14573682.5</v>
      </c>
      <c r="D54" s="45">
        <f t="shared" ref="D54:K54" si="13">+D55+D56+D57+D58+D59+D60+D61+D62+D63</f>
        <v>0</v>
      </c>
      <c r="E54" s="45">
        <f t="shared" si="13"/>
        <v>0</v>
      </c>
      <c r="F54" s="45">
        <f t="shared" si="13"/>
        <v>178487.39</v>
      </c>
      <c r="G54" s="45">
        <f t="shared" si="13"/>
        <v>459024.74</v>
      </c>
      <c r="H54" s="45">
        <f t="shared" si="13"/>
        <v>0</v>
      </c>
      <c r="I54" s="45">
        <f t="shared" si="13"/>
        <v>0</v>
      </c>
      <c r="J54" s="45">
        <f t="shared" si="13"/>
        <v>0</v>
      </c>
      <c r="K54" s="45">
        <f t="shared" si="13"/>
        <v>0</v>
      </c>
      <c r="L54" s="45">
        <f>+L55+L57+L59</f>
        <v>0</v>
      </c>
      <c r="M54" s="45"/>
      <c r="N54" s="45"/>
      <c r="O54" s="45"/>
      <c r="P54" s="45">
        <f>+G54+F54+E54+D54+H54+I54+J54+K54+L54</f>
        <v>637512.13</v>
      </c>
      <c r="Q54" s="1"/>
    </row>
    <row r="55" spans="1:17" x14ac:dyDescent="0.25">
      <c r="A55" s="76" t="s">
        <v>29</v>
      </c>
      <c r="B55" s="10">
        <v>500000</v>
      </c>
      <c r="C55" s="10">
        <v>760000</v>
      </c>
      <c r="D55" s="10"/>
      <c r="E55" s="10"/>
      <c r="F55" s="10">
        <v>82517.399999999994</v>
      </c>
      <c r="G55" s="10">
        <v>421264.74</v>
      </c>
      <c r="H55" s="62"/>
      <c r="I55" s="29"/>
      <c r="J55" s="29"/>
      <c r="K55" s="39"/>
      <c r="L55" s="29"/>
      <c r="M55" s="37"/>
      <c r="N55" s="29"/>
      <c r="O55" s="29"/>
      <c r="P55" s="77">
        <f>+G55+F55+E55+D55+H55+I55+J55+K55+L55</f>
        <v>503782.14</v>
      </c>
      <c r="Q55" s="1"/>
    </row>
    <row r="56" spans="1:17" ht="24" x14ac:dyDescent="0.25">
      <c r="A56" s="76" t="s">
        <v>30</v>
      </c>
      <c r="B56" s="10">
        <v>0</v>
      </c>
      <c r="C56" s="10">
        <v>0</v>
      </c>
      <c r="D56" s="10"/>
      <c r="E56" s="10"/>
      <c r="F56" s="10"/>
      <c r="G56" s="10"/>
      <c r="H56" s="10"/>
      <c r="I56" s="10"/>
      <c r="J56" s="10"/>
      <c r="K56" s="31"/>
      <c r="L56" s="31"/>
      <c r="M56" s="31"/>
      <c r="N56" s="31"/>
      <c r="O56" s="29"/>
      <c r="P56" s="77">
        <f t="shared" ref="P56:P63" si="14">+G56+F56+E56+D56+H56+I56+J56+K56+L56</f>
        <v>0</v>
      </c>
      <c r="Q56" s="1"/>
    </row>
    <row r="57" spans="1:17" ht="24" x14ac:dyDescent="0.25">
      <c r="A57" s="76" t="s">
        <v>31</v>
      </c>
      <c r="B57" s="10">
        <v>205000</v>
      </c>
      <c r="C57" s="10">
        <v>200000</v>
      </c>
      <c r="D57" s="10"/>
      <c r="E57" s="10"/>
      <c r="F57" s="10"/>
      <c r="G57" s="10"/>
      <c r="H57" s="10"/>
      <c r="I57" s="10"/>
      <c r="J57" s="31"/>
      <c r="K57" s="31"/>
      <c r="L57" s="31"/>
      <c r="M57" s="31"/>
      <c r="N57" s="31"/>
      <c r="O57" s="31"/>
      <c r="P57" s="77">
        <f t="shared" si="14"/>
        <v>0</v>
      </c>
      <c r="Q57" s="1"/>
    </row>
    <row r="58" spans="1:17" ht="36" x14ac:dyDescent="0.25">
      <c r="A58" s="76" t="s">
        <v>32</v>
      </c>
      <c r="B58" s="10">
        <v>0</v>
      </c>
      <c r="C58" s="10">
        <v>12908682.5</v>
      </c>
      <c r="D58" s="10"/>
      <c r="E58" s="10"/>
      <c r="F58" s="10"/>
      <c r="G58" s="10"/>
      <c r="H58" s="10"/>
      <c r="I58" s="31"/>
      <c r="J58" s="31"/>
      <c r="K58" s="31"/>
      <c r="L58" s="31"/>
      <c r="M58" s="29"/>
      <c r="N58" s="29"/>
      <c r="O58" s="29"/>
      <c r="P58" s="77">
        <f t="shared" si="14"/>
        <v>0</v>
      </c>
      <c r="Q58" s="1"/>
    </row>
    <row r="59" spans="1:17" ht="24" x14ac:dyDescent="0.25">
      <c r="A59" s="76" t="s">
        <v>33</v>
      </c>
      <c r="B59" s="10">
        <v>700000</v>
      </c>
      <c r="C59" s="10">
        <v>705000</v>
      </c>
      <c r="D59" s="10"/>
      <c r="E59" s="10"/>
      <c r="F59" s="10">
        <v>95969.99</v>
      </c>
      <c r="G59" s="10">
        <v>37760</v>
      </c>
      <c r="H59" s="10"/>
      <c r="I59" s="31"/>
      <c r="J59" s="31"/>
      <c r="K59" s="38"/>
      <c r="L59" s="29"/>
      <c r="M59" s="29"/>
      <c r="N59" s="29"/>
      <c r="O59" s="29"/>
      <c r="P59" s="77">
        <f t="shared" si="14"/>
        <v>133729.99</v>
      </c>
      <c r="Q59" s="1"/>
    </row>
    <row r="60" spans="1:17" ht="24" x14ac:dyDescent="0.25">
      <c r="A60" s="76" t="s">
        <v>53</v>
      </c>
      <c r="B60" s="10"/>
      <c r="C60" s="10"/>
      <c r="D60" s="10"/>
      <c r="E60" s="10"/>
      <c r="F60" s="10"/>
      <c r="G60" s="10"/>
      <c r="H60" s="10"/>
      <c r="I60" s="10"/>
      <c r="J60" s="31"/>
      <c r="K60" s="31"/>
      <c r="L60" s="31"/>
      <c r="M60" s="29"/>
      <c r="N60" s="29"/>
      <c r="O60" s="29"/>
      <c r="P60" s="77">
        <f t="shared" si="14"/>
        <v>0</v>
      </c>
      <c r="Q60" s="1"/>
    </row>
    <row r="61" spans="1:17" ht="24" x14ac:dyDescent="0.25">
      <c r="A61" s="76" t="s">
        <v>54</v>
      </c>
      <c r="B61" s="10"/>
      <c r="C61" s="10"/>
      <c r="D61" s="10"/>
      <c r="E61" s="10"/>
      <c r="F61" s="10"/>
      <c r="G61" s="10"/>
      <c r="H61" s="10"/>
      <c r="I61" s="10"/>
      <c r="J61" s="31"/>
      <c r="K61" s="31"/>
      <c r="L61" s="31"/>
      <c r="M61" s="29"/>
      <c r="N61" s="29"/>
      <c r="O61" s="29"/>
      <c r="P61" s="77">
        <f t="shared" si="14"/>
        <v>0</v>
      </c>
      <c r="Q61" s="1"/>
    </row>
    <row r="62" spans="1:17" x14ac:dyDescent="0.25">
      <c r="A62" s="76" t="s">
        <v>34</v>
      </c>
      <c r="B62" s="10"/>
      <c r="C62" s="10"/>
      <c r="D62" s="10"/>
      <c r="E62" s="10"/>
      <c r="F62" s="10"/>
      <c r="G62" s="10"/>
      <c r="H62" s="10"/>
      <c r="I62" s="10"/>
      <c r="J62" s="31"/>
      <c r="K62" s="31"/>
      <c r="L62" s="31"/>
      <c r="M62" s="29"/>
      <c r="N62" s="29"/>
      <c r="O62" s="29"/>
      <c r="P62" s="77">
        <f t="shared" si="14"/>
        <v>0</v>
      </c>
      <c r="Q62" s="1"/>
    </row>
    <row r="63" spans="1:17" ht="36" x14ac:dyDescent="0.25">
      <c r="A63" s="76" t="s">
        <v>55</v>
      </c>
      <c r="B63" s="10"/>
      <c r="C63" s="10"/>
      <c r="D63" s="10"/>
      <c r="E63" s="10"/>
      <c r="F63" s="10"/>
      <c r="G63" s="10"/>
      <c r="H63" s="10"/>
      <c r="I63" s="10"/>
      <c r="J63" s="31"/>
      <c r="K63" s="31"/>
      <c r="L63" s="31"/>
      <c r="M63" s="31"/>
      <c r="N63" s="31"/>
      <c r="O63" s="31"/>
      <c r="P63" s="77">
        <f t="shared" si="14"/>
        <v>0</v>
      </c>
      <c r="Q63" s="1"/>
    </row>
    <row r="64" spans="1:17" x14ac:dyDescent="0.25">
      <c r="A64" s="80" t="s">
        <v>56</v>
      </c>
      <c r="B64" s="45">
        <f>+B65+B66+B67+B68</f>
        <v>0</v>
      </c>
      <c r="C64" s="45">
        <f t="shared" ref="C64:L64" si="15">+C65+C66+C67+C68</f>
        <v>0</v>
      </c>
      <c r="D64" s="45">
        <f t="shared" si="15"/>
        <v>0</v>
      </c>
      <c r="E64" s="45">
        <f t="shared" si="15"/>
        <v>0</v>
      </c>
      <c r="F64" s="45">
        <f t="shared" si="15"/>
        <v>0</v>
      </c>
      <c r="G64" s="45">
        <f t="shared" si="15"/>
        <v>0</v>
      </c>
      <c r="H64" s="45">
        <f t="shared" si="15"/>
        <v>0</v>
      </c>
      <c r="I64" s="45">
        <f t="shared" si="15"/>
        <v>0</v>
      </c>
      <c r="J64" s="45">
        <f t="shared" si="15"/>
        <v>0</v>
      </c>
      <c r="K64" s="45">
        <f t="shared" si="15"/>
        <v>0</v>
      </c>
      <c r="L64" s="45">
        <f t="shared" si="15"/>
        <v>0</v>
      </c>
      <c r="M64" s="45"/>
      <c r="N64" s="45"/>
      <c r="O64" s="45"/>
      <c r="P64" s="81">
        <f>+G64+F64+E64+D64+H65+H64+I64+J64+K64+L64</f>
        <v>0</v>
      </c>
      <c r="Q64" s="1"/>
    </row>
    <row r="65" spans="1:17" x14ac:dyDescent="0.25">
      <c r="A65" s="76" t="s">
        <v>57</v>
      </c>
      <c r="B65" s="40"/>
      <c r="C65" s="40"/>
      <c r="D65" s="29"/>
      <c r="E65" s="29"/>
      <c r="F65" s="51"/>
      <c r="G65" s="29"/>
      <c r="H65" s="62"/>
      <c r="I65" s="29"/>
      <c r="J65" s="29"/>
      <c r="K65" s="29"/>
      <c r="L65" s="29"/>
      <c r="M65" s="37"/>
      <c r="N65" s="29"/>
      <c r="O65" s="29"/>
      <c r="P65" s="77">
        <f>+G65+F65+E65+D65+H65+I65+J65</f>
        <v>0</v>
      </c>
      <c r="Q65" s="1"/>
    </row>
    <row r="66" spans="1:17" x14ac:dyDescent="0.25">
      <c r="A66" s="76" t="s">
        <v>58</v>
      </c>
      <c r="B66" s="40"/>
      <c r="C66" s="40"/>
      <c r="D66" s="29"/>
      <c r="E66" s="29"/>
      <c r="F66" s="51"/>
      <c r="G66" s="29"/>
      <c r="H66" s="62"/>
      <c r="I66" s="29"/>
      <c r="J66" s="29"/>
      <c r="K66" s="29"/>
      <c r="L66" s="29"/>
      <c r="M66" s="37"/>
      <c r="N66" s="29"/>
      <c r="O66" s="29"/>
      <c r="P66" s="77">
        <f>+G66+F66+E66+D66+H66+I66+J66</f>
        <v>0</v>
      </c>
      <c r="Q66" s="1"/>
    </row>
    <row r="67" spans="1:17" ht="24" x14ac:dyDescent="0.25">
      <c r="A67" s="76" t="s">
        <v>59</v>
      </c>
      <c r="B67" s="40"/>
      <c r="C67" s="40"/>
      <c r="D67" s="29"/>
      <c r="E67" s="29"/>
      <c r="F67" s="51"/>
      <c r="G67" s="29"/>
      <c r="H67" s="62"/>
      <c r="I67" s="29"/>
      <c r="J67" s="29"/>
      <c r="K67" s="29"/>
      <c r="L67" s="29"/>
      <c r="M67" s="37"/>
      <c r="N67" s="29"/>
      <c r="O67" s="29"/>
      <c r="P67" s="77">
        <f t="shared" ref="P67:P68" si="16">+G67+F67+E67+D67+H67+I67+J67</f>
        <v>0</v>
      </c>
      <c r="Q67" s="1"/>
    </row>
    <row r="68" spans="1:17" ht="48" x14ac:dyDescent="0.25">
      <c r="A68" s="76" t="s">
        <v>60</v>
      </c>
      <c r="B68" s="40"/>
      <c r="C68" s="40"/>
      <c r="D68" s="29"/>
      <c r="E68" s="29"/>
      <c r="F68" s="51"/>
      <c r="G68" s="29"/>
      <c r="H68" s="62"/>
      <c r="I68" s="29"/>
      <c r="J68" s="29"/>
      <c r="K68" s="29"/>
      <c r="L68" s="29"/>
      <c r="M68" s="37"/>
      <c r="N68" s="29"/>
      <c r="O68" s="29"/>
      <c r="P68" s="77">
        <f t="shared" si="16"/>
        <v>0</v>
      </c>
      <c r="Q68" s="1"/>
    </row>
    <row r="69" spans="1:17" ht="48.75" customHeight="1" x14ac:dyDescent="0.25">
      <c r="A69" s="80" t="s">
        <v>61</v>
      </c>
      <c r="B69" s="45">
        <f>+B70+B71</f>
        <v>0</v>
      </c>
      <c r="C69" s="45">
        <f t="shared" ref="C69:L69" si="17">+C70+C71</f>
        <v>0</v>
      </c>
      <c r="D69" s="45">
        <f t="shared" si="17"/>
        <v>0</v>
      </c>
      <c r="E69" s="45">
        <f t="shared" si="17"/>
        <v>0</v>
      </c>
      <c r="F69" s="45">
        <f t="shared" si="17"/>
        <v>0</v>
      </c>
      <c r="G69" s="45">
        <f t="shared" si="17"/>
        <v>0</v>
      </c>
      <c r="H69" s="45">
        <f t="shared" si="17"/>
        <v>0</v>
      </c>
      <c r="I69" s="45">
        <f t="shared" si="17"/>
        <v>0</v>
      </c>
      <c r="J69" s="45">
        <f t="shared" si="17"/>
        <v>0</v>
      </c>
      <c r="K69" s="45">
        <f t="shared" si="17"/>
        <v>0</v>
      </c>
      <c r="L69" s="45">
        <f t="shared" si="17"/>
        <v>0</v>
      </c>
      <c r="M69" s="45"/>
      <c r="N69" s="45"/>
      <c r="O69" s="45"/>
      <c r="P69" s="81">
        <f>+G69+F69+E69+D69+H69+I69+J69+K69+L69</f>
        <v>0</v>
      </c>
      <c r="Q69" s="1"/>
    </row>
    <row r="70" spans="1:17" ht="24" x14ac:dyDescent="0.25">
      <c r="A70" s="76" t="s">
        <v>62</v>
      </c>
      <c r="B70" s="40"/>
      <c r="C70" s="40"/>
      <c r="D70" s="29"/>
      <c r="E70" s="29"/>
      <c r="F70" s="51"/>
      <c r="G70" s="29"/>
      <c r="H70" s="62"/>
      <c r="I70" s="29"/>
      <c r="J70" s="29"/>
      <c r="K70" s="29"/>
      <c r="L70" s="29"/>
      <c r="M70" s="37"/>
      <c r="N70" s="29"/>
      <c r="O70" s="29"/>
      <c r="P70" s="77">
        <f>+G70+F70+E70+D70+H70+I70+J70</f>
        <v>0</v>
      </c>
      <c r="Q70" s="1"/>
    </row>
    <row r="71" spans="1:17" ht="36" x14ac:dyDescent="0.25">
      <c r="A71" s="76" t="s">
        <v>63</v>
      </c>
      <c r="B71" s="40"/>
      <c r="C71" s="40"/>
      <c r="D71" s="29"/>
      <c r="E71" s="29"/>
      <c r="F71" s="51"/>
      <c r="G71" s="29"/>
      <c r="H71" s="62"/>
      <c r="I71" s="29"/>
      <c r="J71" s="29"/>
      <c r="K71" s="29"/>
      <c r="L71" s="29"/>
      <c r="M71" s="37"/>
      <c r="N71" s="29"/>
      <c r="O71" s="29"/>
      <c r="P71" s="77">
        <f>+G71+F71+E71+D71+H71+I71+J71</f>
        <v>0</v>
      </c>
      <c r="Q71" s="1"/>
    </row>
    <row r="72" spans="1:17" x14ac:dyDescent="0.25">
      <c r="A72" s="80" t="s">
        <v>64</v>
      </c>
      <c r="B72" s="45">
        <f>+B73+B74+B75</f>
        <v>0</v>
      </c>
      <c r="C72" s="45">
        <f t="shared" ref="C72:L72" si="18">+C73+C74+C75</f>
        <v>0</v>
      </c>
      <c r="D72" s="45">
        <f t="shared" si="18"/>
        <v>0</v>
      </c>
      <c r="E72" s="45">
        <f t="shared" si="18"/>
        <v>0</v>
      </c>
      <c r="F72" s="45">
        <f t="shared" si="18"/>
        <v>0</v>
      </c>
      <c r="G72" s="45">
        <f t="shared" si="18"/>
        <v>0</v>
      </c>
      <c r="H72" s="45">
        <f t="shared" si="18"/>
        <v>0</v>
      </c>
      <c r="I72" s="45">
        <f t="shared" si="18"/>
        <v>0</v>
      </c>
      <c r="J72" s="45">
        <f t="shared" si="18"/>
        <v>0</v>
      </c>
      <c r="K72" s="45">
        <f t="shared" si="18"/>
        <v>0</v>
      </c>
      <c r="L72" s="45">
        <f t="shared" si="18"/>
        <v>0</v>
      </c>
      <c r="M72" s="45"/>
      <c r="N72" s="45"/>
      <c r="O72" s="45"/>
      <c r="P72" s="81">
        <f>+G72+F72+E72+D72+H72+I72+J72+K72+L72</f>
        <v>0</v>
      </c>
      <c r="Q72" s="1"/>
    </row>
    <row r="73" spans="1:17" ht="32.25" customHeight="1" x14ac:dyDescent="0.25">
      <c r="A73" s="76" t="s">
        <v>65</v>
      </c>
      <c r="B73" s="40"/>
      <c r="C73" s="40"/>
      <c r="D73" s="29"/>
      <c r="E73" s="29"/>
      <c r="F73" s="51"/>
      <c r="G73" s="29"/>
      <c r="H73" s="62"/>
      <c r="I73" s="29"/>
      <c r="J73" s="29"/>
      <c r="K73" s="29"/>
      <c r="L73" s="29"/>
      <c r="M73" s="37"/>
      <c r="N73" s="29"/>
      <c r="O73" s="29"/>
      <c r="P73" s="77">
        <f>+G73+F73+E73+D73+H73+I73+J73</f>
        <v>0</v>
      </c>
      <c r="Q73" s="1"/>
    </row>
    <row r="74" spans="1:17" ht="24" x14ac:dyDescent="0.25">
      <c r="A74" s="76" t="s">
        <v>66</v>
      </c>
      <c r="B74" s="40"/>
      <c r="C74" s="40"/>
      <c r="D74" s="29"/>
      <c r="E74" s="29"/>
      <c r="F74" s="51"/>
      <c r="G74" s="29"/>
      <c r="H74" s="62"/>
      <c r="I74" s="29"/>
      <c r="J74" s="29"/>
      <c r="K74" s="29"/>
      <c r="L74" s="29"/>
      <c r="M74" s="37"/>
      <c r="N74" s="29"/>
      <c r="O74" s="29"/>
      <c r="P74" s="77">
        <f t="shared" ref="P74:P75" si="19">+G74+F74+E74+D74+H74+I74+J74</f>
        <v>0</v>
      </c>
      <c r="Q74" s="1"/>
    </row>
    <row r="75" spans="1:17" ht="36" x14ac:dyDescent="0.25">
      <c r="A75" s="76" t="s">
        <v>67</v>
      </c>
      <c r="B75" s="40"/>
      <c r="C75" s="40"/>
      <c r="D75" s="29"/>
      <c r="E75" s="29"/>
      <c r="F75" s="51"/>
      <c r="G75" s="29"/>
      <c r="H75" s="62"/>
      <c r="I75" s="29"/>
      <c r="J75" s="29"/>
      <c r="K75" s="29"/>
      <c r="L75" s="29"/>
      <c r="M75" s="37"/>
      <c r="N75" s="29"/>
      <c r="O75" s="29"/>
      <c r="P75" s="77">
        <f t="shared" si="19"/>
        <v>0</v>
      </c>
      <c r="Q75" s="1"/>
    </row>
    <row r="76" spans="1:17" x14ac:dyDescent="0.25">
      <c r="A76" s="80" t="s">
        <v>35</v>
      </c>
      <c r="B76" s="45">
        <f>+B11</f>
        <v>211362180</v>
      </c>
      <c r="C76" s="45">
        <f t="shared" ref="C76:O76" si="20">+C11</f>
        <v>232370862.49999997</v>
      </c>
      <c r="D76" s="45">
        <f t="shared" si="20"/>
        <v>12630457.240000002</v>
      </c>
      <c r="E76" s="45">
        <f t="shared" si="20"/>
        <v>15367865.560000001</v>
      </c>
      <c r="F76" s="45">
        <f t="shared" si="20"/>
        <v>18043910.850000001</v>
      </c>
      <c r="G76" s="45">
        <f t="shared" si="20"/>
        <v>22680815.870000001</v>
      </c>
      <c r="H76" s="45">
        <f t="shared" si="20"/>
        <v>0</v>
      </c>
      <c r="I76" s="45">
        <f t="shared" si="20"/>
        <v>0</v>
      </c>
      <c r="J76" s="45">
        <f t="shared" si="20"/>
        <v>0</v>
      </c>
      <c r="K76" s="45">
        <f t="shared" si="20"/>
        <v>0</v>
      </c>
      <c r="L76" s="45">
        <f t="shared" si="20"/>
        <v>0</v>
      </c>
      <c r="M76" s="45">
        <f t="shared" si="20"/>
        <v>0</v>
      </c>
      <c r="N76" s="45">
        <f t="shared" si="20"/>
        <v>0</v>
      </c>
      <c r="O76" s="45">
        <f t="shared" si="20"/>
        <v>0</v>
      </c>
      <c r="P76" s="81">
        <f>D76+E76+F76+G76+H76+I76+J76+K76+L76</f>
        <v>68723049.520000011</v>
      </c>
      <c r="Q76" s="1"/>
    </row>
    <row r="77" spans="1:17" x14ac:dyDescent="0.25">
      <c r="A77" s="84" t="s">
        <v>68</v>
      </c>
      <c r="B77" s="41">
        <f>+B78+B81+B84</f>
        <v>0</v>
      </c>
      <c r="C77" s="41">
        <f t="shared" ref="C77:L77" si="21">+C78+C81+C84</f>
        <v>0</v>
      </c>
      <c r="D77" s="41">
        <f t="shared" si="21"/>
        <v>0</v>
      </c>
      <c r="E77" s="41">
        <f t="shared" si="21"/>
        <v>0</v>
      </c>
      <c r="F77" s="41">
        <f t="shared" si="21"/>
        <v>0</v>
      </c>
      <c r="G77" s="41">
        <f t="shared" si="21"/>
        <v>0</v>
      </c>
      <c r="H77" s="41">
        <f t="shared" si="21"/>
        <v>0</v>
      </c>
      <c r="I77" s="41">
        <f t="shared" si="21"/>
        <v>0</v>
      </c>
      <c r="J77" s="41">
        <f t="shared" si="21"/>
        <v>0</v>
      </c>
      <c r="K77" s="41">
        <f t="shared" si="21"/>
        <v>0</v>
      </c>
      <c r="L77" s="41">
        <f t="shared" si="21"/>
        <v>0</v>
      </c>
      <c r="M77" s="41"/>
      <c r="N77" s="41"/>
      <c r="O77" s="41"/>
      <c r="P77" s="77">
        <f t="shared" ref="P77:P87" si="22">+G77+F77+E77+D77+H77+I77+J77</f>
        <v>0</v>
      </c>
      <c r="Q77" s="1"/>
    </row>
    <row r="78" spans="1:17" ht="25.5" x14ac:dyDescent="0.25">
      <c r="A78" s="80" t="s">
        <v>69</v>
      </c>
      <c r="B78" s="45">
        <f>+B79+B80</f>
        <v>0</v>
      </c>
      <c r="C78" s="45">
        <f t="shared" ref="C78:L78" si="23">+C79+C80</f>
        <v>0</v>
      </c>
      <c r="D78" s="45">
        <f t="shared" si="23"/>
        <v>0</v>
      </c>
      <c r="E78" s="45">
        <f t="shared" si="23"/>
        <v>0</v>
      </c>
      <c r="F78" s="45">
        <f t="shared" si="23"/>
        <v>0</v>
      </c>
      <c r="G78" s="45">
        <f t="shared" si="23"/>
        <v>0</v>
      </c>
      <c r="H78" s="45">
        <f t="shared" si="23"/>
        <v>0</v>
      </c>
      <c r="I78" s="45">
        <f t="shared" si="23"/>
        <v>0</v>
      </c>
      <c r="J78" s="45">
        <f t="shared" si="23"/>
        <v>0</v>
      </c>
      <c r="K78" s="45">
        <f t="shared" si="23"/>
        <v>0</v>
      </c>
      <c r="L78" s="45">
        <f t="shared" si="23"/>
        <v>0</v>
      </c>
      <c r="M78" s="45"/>
      <c r="N78" s="45"/>
      <c r="O78" s="45"/>
      <c r="P78" s="81">
        <f>+G78+F78+E78+D78+H78+I78+J78+K78+L78</f>
        <v>0</v>
      </c>
      <c r="Q78" s="1"/>
    </row>
    <row r="79" spans="1:17" ht="24" x14ac:dyDescent="0.25">
      <c r="A79" s="76" t="s">
        <v>70</v>
      </c>
      <c r="B79" s="40"/>
      <c r="C79" s="40"/>
      <c r="D79" s="28"/>
      <c r="E79" s="29"/>
      <c r="F79" s="51"/>
      <c r="G79" s="29"/>
      <c r="H79" s="62"/>
      <c r="I79" s="29"/>
      <c r="J79" s="29"/>
      <c r="K79" s="29"/>
      <c r="L79" s="29"/>
      <c r="M79" s="37"/>
      <c r="N79" s="29"/>
      <c r="O79" s="29"/>
      <c r="P79" s="77">
        <f t="shared" si="22"/>
        <v>0</v>
      </c>
      <c r="Q79" s="1"/>
    </row>
    <row r="80" spans="1:17" ht="24" x14ac:dyDescent="0.25">
      <c r="A80" s="76" t="s">
        <v>71</v>
      </c>
      <c r="B80" s="40"/>
      <c r="C80" s="40"/>
      <c r="D80" s="28"/>
      <c r="E80" s="29"/>
      <c r="F80" s="51"/>
      <c r="G80" s="29"/>
      <c r="H80" s="62"/>
      <c r="I80" s="29"/>
      <c r="J80" s="29"/>
      <c r="K80" s="29"/>
      <c r="L80" s="29"/>
      <c r="M80" s="37"/>
      <c r="N80" s="29"/>
      <c r="O80" s="29"/>
      <c r="P80" s="77">
        <f t="shared" si="22"/>
        <v>0</v>
      </c>
      <c r="Q80" s="1"/>
    </row>
    <row r="81" spans="1:17" x14ac:dyDescent="0.25">
      <c r="A81" s="80" t="s">
        <v>72</v>
      </c>
      <c r="B81" s="45">
        <f>+B82+B83</f>
        <v>0</v>
      </c>
      <c r="C81" s="45">
        <f t="shared" ref="C81:L81" si="24">+C82+C83</f>
        <v>0</v>
      </c>
      <c r="D81" s="45">
        <f t="shared" si="24"/>
        <v>0</v>
      </c>
      <c r="E81" s="45">
        <f t="shared" si="24"/>
        <v>0</v>
      </c>
      <c r="F81" s="45">
        <f t="shared" si="24"/>
        <v>0</v>
      </c>
      <c r="G81" s="45">
        <f t="shared" si="24"/>
        <v>0</v>
      </c>
      <c r="H81" s="45">
        <f t="shared" si="24"/>
        <v>0</v>
      </c>
      <c r="I81" s="45">
        <f t="shared" si="24"/>
        <v>0</v>
      </c>
      <c r="J81" s="45">
        <f t="shared" si="24"/>
        <v>0</v>
      </c>
      <c r="K81" s="45">
        <f t="shared" si="24"/>
        <v>0</v>
      </c>
      <c r="L81" s="45">
        <f t="shared" si="24"/>
        <v>0</v>
      </c>
      <c r="M81" s="45"/>
      <c r="N81" s="45"/>
      <c r="O81" s="45"/>
      <c r="P81" s="81">
        <f>+G81+F81+E81+D81+H81+I81+J81+K81+L81</f>
        <v>0</v>
      </c>
      <c r="Q81" s="1"/>
    </row>
    <row r="82" spans="1:17" ht="24" x14ac:dyDescent="0.25">
      <c r="A82" s="76" t="s">
        <v>73</v>
      </c>
      <c r="B82" s="40"/>
      <c r="C82" s="40"/>
      <c r="D82" s="28"/>
      <c r="E82" s="29"/>
      <c r="F82" s="51"/>
      <c r="G82" s="29"/>
      <c r="H82" s="62"/>
      <c r="I82" s="29"/>
      <c r="J82" s="29"/>
      <c r="K82" s="29"/>
      <c r="L82" s="29"/>
      <c r="M82" s="37"/>
      <c r="N82" s="29"/>
      <c r="O82" s="29"/>
      <c r="P82" s="77">
        <f t="shared" si="22"/>
        <v>0</v>
      </c>
      <c r="Q82" s="1"/>
    </row>
    <row r="83" spans="1:17" ht="24" x14ac:dyDescent="0.25">
      <c r="A83" s="76" t="s">
        <v>74</v>
      </c>
      <c r="B83" s="40"/>
      <c r="C83" s="40"/>
      <c r="D83" s="28"/>
      <c r="E83" s="29"/>
      <c r="F83" s="51"/>
      <c r="G83" s="29"/>
      <c r="H83" s="62"/>
      <c r="I83" s="29"/>
      <c r="J83" s="29"/>
      <c r="K83" s="29"/>
      <c r="L83" s="29"/>
      <c r="M83" s="37"/>
      <c r="N83" s="29"/>
      <c r="O83" s="29"/>
      <c r="P83" s="77">
        <f t="shared" si="22"/>
        <v>0</v>
      </c>
      <c r="Q83" s="1"/>
    </row>
    <row r="84" spans="1:17" ht="25.5" x14ac:dyDescent="0.25">
      <c r="A84" s="80" t="s">
        <v>75</v>
      </c>
      <c r="B84" s="45">
        <f>+B85</f>
        <v>0</v>
      </c>
      <c r="C84" s="45">
        <f t="shared" ref="C84:L84" si="25">+C85</f>
        <v>0</v>
      </c>
      <c r="D84" s="45">
        <f t="shared" si="25"/>
        <v>0</v>
      </c>
      <c r="E84" s="45">
        <f t="shared" si="25"/>
        <v>0</v>
      </c>
      <c r="F84" s="45">
        <f t="shared" si="25"/>
        <v>0</v>
      </c>
      <c r="G84" s="45">
        <f t="shared" si="25"/>
        <v>0</v>
      </c>
      <c r="H84" s="45">
        <f t="shared" si="25"/>
        <v>0</v>
      </c>
      <c r="I84" s="45">
        <f t="shared" si="25"/>
        <v>0</v>
      </c>
      <c r="J84" s="45">
        <f t="shared" si="25"/>
        <v>0</v>
      </c>
      <c r="K84" s="45">
        <f t="shared" si="25"/>
        <v>0</v>
      </c>
      <c r="L84" s="45">
        <f t="shared" si="25"/>
        <v>0</v>
      </c>
      <c r="M84" s="45"/>
      <c r="N84" s="45"/>
      <c r="O84" s="45"/>
      <c r="P84" s="81">
        <f>+G84+F84+E84+D84+H84+I84+J84+K84+L84</f>
        <v>0</v>
      </c>
      <c r="Q84" s="1"/>
    </row>
    <row r="85" spans="1:17" ht="30.75" customHeight="1" x14ac:dyDescent="0.25">
      <c r="A85" s="76" t="s">
        <v>76</v>
      </c>
      <c r="B85" s="40"/>
      <c r="C85" s="40"/>
      <c r="D85" s="28"/>
      <c r="E85" s="29"/>
      <c r="F85" s="51"/>
      <c r="G85" s="29"/>
      <c r="H85" s="62"/>
      <c r="I85" s="29"/>
      <c r="J85" s="29"/>
      <c r="K85" s="29"/>
      <c r="L85" s="29"/>
      <c r="M85" s="37"/>
      <c r="N85" s="29"/>
      <c r="O85" s="29"/>
      <c r="P85" s="77">
        <f t="shared" si="22"/>
        <v>0</v>
      </c>
      <c r="Q85" s="1"/>
    </row>
    <row r="86" spans="1:17" ht="25.5" x14ac:dyDescent="0.25">
      <c r="A86" s="80" t="s">
        <v>77</v>
      </c>
      <c r="B86" s="45">
        <f>+B84+B81+B78</f>
        <v>0</v>
      </c>
      <c r="C86" s="45">
        <f>+C84+C81+C78</f>
        <v>0</v>
      </c>
      <c r="D86" s="45">
        <f>+SUM(D79:D85)</f>
        <v>0</v>
      </c>
      <c r="E86" s="45">
        <f>+SUM(E79:E85)</f>
        <v>0</v>
      </c>
      <c r="F86" s="49">
        <f t="shared" ref="F86:O86" si="26">+SUM(F79:F85)</f>
        <v>0</v>
      </c>
      <c r="G86" s="45">
        <f t="shared" si="26"/>
        <v>0</v>
      </c>
      <c r="H86" s="59">
        <f t="shared" si="26"/>
        <v>0</v>
      </c>
      <c r="I86" s="45">
        <f t="shared" si="26"/>
        <v>0</v>
      </c>
      <c r="J86" s="45">
        <f t="shared" si="26"/>
        <v>0</v>
      </c>
      <c r="K86" s="45">
        <f t="shared" si="26"/>
        <v>0</v>
      </c>
      <c r="L86" s="45">
        <f t="shared" si="26"/>
        <v>0</v>
      </c>
      <c r="M86" s="45">
        <f t="shared" si="26"/>
        <v>0</v>
      </c>
      <c r="N86" s="45">
        <f t="shared" si="26"/>
        <v>0</v>
      </c>
      <c r="O86" s="45">
        <f t="shared" si="26"/>
        <v>0</v>
      </c>
      <c r="P86" s="81">
        <f>+G86+F86+E86+D86+H86+I86+J86+K86+L86</f>
        <v>0</v>
      </c>
      <c r="Q86" s="1"/>
    </row>
    <row r="87" spans="1:17" x14ac:dyDescent="0.25">
      <c r="A87" s="85"/>
      <c r="B87" s="42"/>
      <c r="C87" s="42"/>
      <c r="D87" s="42"/>
      <c r="E87" s="42"/>
      <c r="F87" s="58"/>
      <c r="G87" s="42"/>
      <c r="H87" s="65"/>
      <c r="I87" s="42"/>
      <c r="J87" s="42"/>
      <c r="K87" s="42"/>
      <c r="L87" s="42"/>
      <c r="M87" s="43"/>
      <c r="N87" s="42"/>
      <c r="O87" s="42"/>
      <c r="P87" s="77">
        <f t="shared" si="22"/>
        <v>0</v>
      </c>
      <c r="Q87" s="1"/>
    </row>
    <row r="88" spans="1:17" ht="26.25" thickBot="1" x14ac:dyDescent="0.3">
      <c r="A88" s="86" t="s">
        <v>78</v>
      </c>
      <c r="B88" s="87">
        <f>+B76+B86</f>
        <v>211362180</v>
      </c>
      <c r="C88" s="87">
        <f>+C76+C86</f>
        <v>232370862.49999997</v>
      </c>
      <c r="D88" s="88">
        <f>+D76+D86</f>
        <v>12630457.240000002</v>
      </c>
      <c r="E88" s="88">
        <f t="shared" ref="E88:O88" si="27">+E76+E86</f>
        <v>15367865.560000001</v>
      </c>
      <c r="F88" s="89">
        <f t="shared" si="27"/>
        <v>18043910.850000001</v>
      </c>
      <c r="G88" s="88">
        <f t="shared" si="27"/>
        <v>22680815.870000001</v>
      </c>
      <c r="H88" s="90">
        <f t="shared" si="27"/>
        <v>0</v>
      </c>
      <c r="I88" s="88">
        <f t="shared" si="27"/>
        <v>0</v>
      </c>
      <c r="J88" s="88">
        <f t="shared" si="27"/>
        <v>0</v>
      </c>
      <c r="K88" s="88">
        <f t="shared" si="27"/>
        <v>0</v>
      </c>
      <c r="L88" s="88">
        <f t="shared" si="27"/>
        <v>0</v>
      </c>
      <c r="M88" s="88">
        <f t="shared" si="27"/>
        <v>0</v>
      </c>
      <c r="N88" s="88">
        <f t="shared" si="27"/>
        <v>0</v>
      </c>
      <c r="O88" s="88">
        <f t="shared" si="27"/>
        <v>0</v>
      </c>
      <c r="P88" s="91">
        <f>+G88+F88+E88+D88+H88+I88+J88+K88+L88</f>
        <v>68723049.520000011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5"/>
      <c r="O99" s="5"/>
    </row>
    <row r="100" spans="1:1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5"/>
      <c r="O100" s="5"/>
    </row>
    <row r="101" spans="1:16" x14ac:dyDescent="0.25">
      <c r="A101" s="99" t="s">
        <v>110</v>
      </c>
      <c r="B101" s="99"/>
      <c r="C101" s="5"/>
      <c r="D101" s="5"/>
      <c r="E101" s="20"/>
      <c r="F101" s="97" t="s">
        <v>109</v>
      </c>
      <c r="G101" s="97"/>
      <c r="H101" s="97"/>
      <c r="I101" s="97"/>
      <c r="J101" s="97"/>
      <c r="K101" s="97"/>
      <c r="L101" s="97"/>
      <c r="M101" s="97"/>
      <c r="N101" s="97"/>
      <c r="O101" s="97"/>
      <c r="P101" s="97"/>
    </row>
    <row r="102" spans="1:1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5"/>
      <c r="O102" s="5"/>
    </row>
    <row r="103" spans="1:16" ht="36.75" customHeight="1" thickBot="1" x14ac:dyDescent="0.3">
      <c r="A103" s="98" t="s">
        <v>112</v>
      </c>
      <c r="B103" s="98"/>
      <c r="C103" s="5"/>
      <c r="D103" s="5"/>
      <c r="E103" s="5"/>
      <c r="F103" s="98" t="s">
        <v>106</v>
      </c>
      <c r="G103" s="98"/>
      <c r="H103" s="98"/>
      <c r="I103" s="98"/>
      <c r="J103" s="98"/>
      <c r="K103" s="98"/>
      <c r="L103" s="98"/>
      <c r="M103" s="98"/>
      <c r="N103" s="98"/>
      <c r="O103" s="98"/>
      <c r="P103" s="98"/>
    </row>
    <row r="104" spans="1:16" x14ac:dyDescent="0.25">
      <c r="A104" s="97" t="s">
        <v>111</v>
      </c>
      <c r="B104" s="97"/>
      <c r="C104" s="8"/>
      <c r="D104" s="8"/>
      <c r="E104" s="5"/>
      <c r="F104" s="100" t="s">
        <v>107</v>
      </c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1:1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5"/>
      <c r="O105" s="5"/>
    </row>
    <row r="106" spans="1:16" x14ac:dyDescent="0.25">
      <c r="A106" s="5"/>
      <c r="B106" s="5"/>
      <c r="C106" s="99" t="s">
        <v>108</v>
      </c>
      <c r="D106" s="99"/>
      <c r="E106" s="99"/>
      <c r="F106" s="5"/>
      <c r="G106" s="5"/>
      <c r="H106" s="5"/>
      <c r="I106" s="5"/>
      <c r="J106" s="5"/>
      <c r="K106" s="5"/>
      <c r="L106" s="5"/>
      <c r="M106" s="6"/>
      <c r="N106" s="5"/>
      <c r="O106" s="5"/>
    </row>
    <row r="107" spans="1:1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5"/>
      <c r="O107" s="5"/>
    </row>
    <row r="108" spans="1:16" ht="15.75" thickBot="1" x14ac:dyDescent="0.3">
      <c r="A108" s="19"/>
      <c r="B108" s="19"/>
      <c r="C108" s="98" t="s">
        <v>105</v>
      </c>
      <c r="D108" s="98"/>
      <c r="E108" s="98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x14ac:dyDescent="0.25">
      <c r="A109" s="20"/>
      <c r="B109" s="20"/>
      <c r="C109" s="100" t="s">
        <v>104</v>
      </c>
      <c r="D109" s="100"/>
      <c r="E109" s="10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ht="20.25" customHeight="1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  <row r="125" spans="1:15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  <c r="O125" s="3"/>
    </row>
    <row r="126" spans="1:15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3"/>
      <c r="O126" s="3"/>
    </row>
  </sheetData>
  <mergeCells count="18">
    <mergeCell ref="A4:P4"/>
    <mergeCell ref="A5:P5"/>
    <mergeCell ref="E2:I2"/>
    <mergeCell ref="E3:I3"/>
    <mergeCell ref="A7:O7"/>
    <mergeCell ref="A8:P8"/>
    <mergeCell ref="A9:P9"/>
    <mergeCell ref="A6:P6"/>
    <mergeCell ref="A110:O110"/>
    <mergeCell ref="A104:B104"/>
    <mergeCell ref="A103:B103"/>
    <mergeCell ref="A101:B101"/>
    <mergeCell ref="C108:E108"/>
    <mergeCell ref="F103:P103"/>
    <mergeCell ref="F104:P104"/>
    <mergeCell ref="C109:E109"/>
    <mergeCell ref="C106:E106"/>
    <mergeCell ref="F101:P101"/>
  </mergeCells>
  <printOptions horizontalCentered="1"/>
  <pageMargins left="0.15748031496062992" right="0.15748031496062992" top="0.74803149606299213" bottom="0.74803149606299213" header="0.31496062992125984" footer="0.31496062992125984"/>
  <pageSetup scale="65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2024-05-07T16:32:26Z</cp:lastPrinted>
  <dcterms:created xsi:type="dcterms:W3CDTF">2018-04-17T18:57:16Z</dcterms:created>
  <dcterms:modified xsi:type="dcterms:W3CDTF">2024-05-07T19:59:51Z</dcterms:modified>
</cp:coreProperties>
</file>